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drawings/drawing13.xml" ContentType="application/vnd.openxmlformats-officedocument.drawing+xml"/>
  <Override PartName="/xl/ctrlProps/ctrlProp13.xml" ContentType="application/vnd.ms-excel.controlproperties+xml"/>
  <Override PartName="/xl/drawings/drawing14.xml" ContentType="application/vnd.openxmlformats-officedocument.drawing+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729"/>
  <workbookPr codeName="ThisWorkbook"/>
  <mc:AlternateContent xmlns:mc="http://schemas.openxmlformats.org/markup-compatibility/2006">
    <mc:Choice Requires="x15">
      <x15ac:absPath xmlns:x15ac="http://schemas.microsoft.com/office/spreadsheetml/2010/11/ac" url="E:\Rituraj 07062018\ASCI\Finance\CSR\CSR Awards\"/>
    </mc:Choice>
  </mc:AlternateContent>
  <bookViews>
    <workbookView xWindow="-105" yWindow="-105" windowWidth="19425" windowHeight="10425" tabRatio="794"/>
  </bookViews>
  <sheets>
    <sheet name="Skill - Outcome based " sheetId="66" r:id="rId1"/>
    <sheet name="SALARY" sheetId="2" state="hidden" r:id="rId2"/>
    <sheet name="PROCUREMENT" sheetId="41" state="hidden" r:id="rId3"/>
    <sheet name="5550-5380-96-97" sheetId="5" state="hidden" r:id="rId4"/>
    <sheet name="5500-5530" sheetId="25" state="hidden" r:id="rId5"/>
    <sheet name="5214-24-34-44-54-64-5520" sheetId="26" state="hidden" r:id="rId6"/>
    <sheet name="5411" sheetId="6" state="hidden" r:id="rId7"/>
    <sheet name="5412-13-14" sheetId="8" state="hidden" r:id="rId8"/>
    <sheet name="5420-30-31-60" sheetId="9" state="hidden" r:id="rId9"/>
    <sheet name="5440-80-82" sheetId="27" state="hidden" r:id="rId10"/>
    <sheet name="5450-83" sheetId="28" state="hidden" r:id="rId11"/>
    <sheet name="5080-85-5350" sheetId="29" state="hidden" r:id="rId12"/>
    <sheet name="5363-64-55" sheetId="30" state="hidden" r:id="rId13"/>
    <sheet name="5305" sheetId="10" state="hidden" r:id="rId14"/>
    <sheet name="5335" sheetId="31" state="hidden" r:id="rId15"/>
    <sheet name="5346-62-5370-71-72" sheetId="32" state="hidden" r:id="rId16"/>
    <sheet name="5720" sheetId="33" state="hidden" r:id="rId17"/>
    <sheet name="5721" sheetId="34" state="hidden" r:id="rId18"/>
    <sheet name="5730" sheetId="35" state="hidden" r:id="rId19"/>
    <sheet name="5100-01-02-03" sheetId="37" state="hidden" r:id="rId20"/>
    <sheet name="5110-50-04-5348" sheetId="38" state="hidden" r:id="rId21"/>
    <sheet name="5540-5071-75-5120-52" sheetId="13" state="hidden" r:id="rId22"/>
    <sheet name="5620-42-80" sheetId="39" state="hidden" r:id="rId23"/>
    <sheet name="5682" sheetId="40" state="hidden" r:id="rId24"/>
    <sheet name="Module1" sheetId="15" state="veryHidden" r:id="rId25"/>
    <sheet name="Module2" sheetId="16" state="veryHidden" r:id="rId26"/>
    <sheet name="Module3" sheetId="17" state="veryHidden" r:id="rId27"/>
    <sheet name="Module4" sheetId="18" state="veryHidden" r:id="rId28"/>
    <sheet name="Module5" sheetId="19" state="veryHidden" r:id="rId29"/>
    <sheet name="Module9" sheetId="20" state="veryHidden" r:id="rId30"/>
  </sheets>
  <definedNames>
    <definedName name="d" localSheetId="0">#REF!</definedName>
    <definedName name="d">#REF!</definedName>
    <definedName name="_xlnm.Database" localSheetId="0">#REF!</definedName>
    <definedName name="_xlnm.Database">#REF!</definedName>
    <definedName name="_xlnm.Print_Area" localSheetId="22">'5620-42-80'!$A$36:$L$55</definedName>
    <definedName name="_xlnm.Print_Area" localSheetId="1">SALARY!$A$1:$AG$22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30" l="1"/>
  <c r="L30" i="30" s="1"/>
  <c r="G31" i="30"/>
  <c r="I31" i="30"/>
  <c r="I52" i="37"/>
  <c r="I51" i="37"/>
  <c r="I50" i="37"/>
  <c r="G50" i="37"/>
  <c r="Y6" i="2"/>
  <c r="Y7" i="2"/>
  <c r="Y8" i="2"/>
  <c r="Y9" i="2"/>
  <c r="Y10" i="2"/>
  <c r="AC6" i="2"/>
  <c r="AC7" i="2"/>
  <c r="AC8" i="2"/>
  <c r="AC9" i="2"/>
  <c r="AC10" i="2"/>
  <c r="E49" i="38"/>
  <c r="E50" i="38"/>
  <c r="E51" i="38"/>
  <c r="E52" i="38"/>
  <c r="E53" i="38"/>
  <c r="E54" i="38"/>
  <c r="E55" i="38"/>
  <c r="E56" i="38"/>
  <c r="E57" i="38"/>
  <c r="E58" i="38"/>
  <c r="E59" i="38"/>
  <c r="E60" i="38"/>
  <c r="E61" i="38"/>
  <c r="G49" i="38"/>
  <c r="G50" i="38"/>
  <c r="G51" i="38"/>
  <c r="G52" i="38"/>
  <c r="G53" i="38"/>
  <c r="G54" i="38"/>
  <c r="G55" i="38"/>
  <c r="G56" i="38"/>
  <c r="G57" i="38"/>
  <c r="G58" i="38"/>
  <c r="G59" i="38"/>
  <c r="G60" i="38"/>
  <c r="G61" i="38"/>
  <c r="I49" i="38"/>
  <c r="I50" i="38"/>
  <c r="I51" i="38"/>
  <c r="I52" i="38"/>
  <c r="I53" i="38"/>
  <c r="I54" i="38"/>
  <c r="I55" i="38"/>
  <c r="I56" i="38"/>
  <c r="I57" i="38"/>
  <c r="I58" i="38"/>
  <c r="L58" i="38" s="1"/>
  <c r="I59" i="38"/>
  <c r="I60" i="38"/>
  <c r="I61" i="38"/>
  <c r="K49" i="38"/>
  <c r="K50" i="38"/>
  <c r="K51" i="38"/>
  <c r="K52" i="38"/>
  <c r="K53" i="38"/>
  <c r="K54" i="38"/>
  <c r="K55" i="38"/>
  <c r="K56" i="38"/>
  <c r="K57" i="38"/>
  <c r="K58" i="38"/>
  <c r="K59" i="38"/>
  <c r="K60" i="38"/>
  <c r="K61" i="38"/>
  <c r="E5" i="38"/>
  <c r="E6" i="38"/>
  <c r="E7" i="38"/>
  <c r="E8" i="38"/>
  <c r="E9" i="38"/>
  <c r="G5" i="38"/>
  <c r="G6" i="38"/>
  <c r="G7" i="38"/>
  <c r="G8" i="38"/>
  <c r="G9" i="38"/>
  <c r="I5" i="38"/>
  <c r="I6" i="38"/>
  <c r="I7" i="38"/>
  <c r="I8" i="38"/>
  <c r="I9" i="38"/>
  <c r="K5" i="38"/>
  <c r="K6" i="38"/>
  <c r="K7" i="38"/>
  <c r="K8" i="38"/>
  <c r="K9" i="38"/>
  <c r="E33" i="13"/>
  <c r="G33" i="13"/>
  <c r="I33" i="13"/>
  <c r="K33" i="13"/>
  <c r="E17" i="38"/>
  <c r="E18" i="38"/>
  <c r="E19" i="38"/>
  <c r="E20" i="38"/>
  <c r="E21" i="38"/>
  <c r="E22" i="38"/>
  <c r="E23" i="38"/>
  <c r="E24" i="38"/>
  <c r="G17" i="38"/>
  <c r="G18" i="38"/>
  <c r="G19" i="38"/>
  <c r="L19" i="38" s="1"/>
  <c r="G20" i="38"/>
  <c r="G21" i="38"/>
  <c r="G22" i="38"/>
  <c r="G25" i="38" s="1"/>
  <c r="G23" i="38"/>
  <c r="G24" i="38"/>
  <c r="I17" i="38"/>
  <c r="I18" i="38"/>
  <c r="I19" i="38"/>
  <c r="I20" i="38"/>
  <c r="I21" i="38"/>
  <c r="I22" i="38"/>
  <c r="L22" i="38" s="1"/>
  <c r="I23" i="38"/>
  <c r="I24" i="38"/>
  <c r="K17" i="38"/>
  <c r="K18" i="38"/>
  <c r="L18" i="38" s="1"/>
  <c r="K19" i="38"/>
  <c r="K20" i="38"/>
  <c r="K21" i="38"/>
  <c r="K22" i="38"/>
  <c r="K23" i="38"/>
  <c r="L23" i="38"/>
  <c r="K24" i="38"/>
  <c r="E32" i="38"/>
  <c r="E33" i="38"/>
  <c r="E34" i="38"/>
  <c r="E35" i="38"/>
  <c r="E36" i="38"/>
  <c r="E37" i="38"/>
  <c r="E38" i="38"/>
  <c r="L38" i="38" s="1"/>
  <c r="E39" i="38"/>
  <c r="E40" i="38"/>
  <c r="E41" i="38"/>
  <c r="G32" i="38"/>
  <c r="G33" i="38"/>
  <c r="L33" i="38" s="1"/>
  <c r="G34" i="38"/>
  <c r="G35" i="38"/>
  <c r="G36" i="38"/>
  <c r="G37" i="38"/>
  <c r="G38" i="38"/>
  <c r="G39" i="38"/>
  <c r="G40" i="38"/>
  <c r="G41" i="38"/>
  <c r="L41" i="38" s="1"/>
  <c r="I32" i="38"/>
  <c r="I33" i="38"/>
  <c r="I34" i="38"/>
  <c r="I35" i="38"/>
  <c r="I36" i="38"/>
  <c r="I37" i="38"/>
  <c r="I38" i="38"/>
  <c r="I39" i="38"/>
  <c r="L39" i="38" s="1"/>
  <c r="I40" i="38"/>
  <c r="I41" i="38"/>
  <c r="K32" i="38"/>
  <c r="L32" i="38" s="1"/>
  <c r="K33" i="38"/>
  <c r="K34" i="38"/>
  <c r="L34" i="38" s="1"/>
  <c r="K35" i="38"/>
  <c r="L35" i="38" s="1"/>
  <c r="K36" i="38"/>
  <c r="K37" i="38"/>
  <c r="K38" i="38"/>
  <c r="K39" i="38"/>
  <c r="K40" i="38"/>
  <c r="L40" i="38" s="1"/>
  <c r="K41" i="38"/>
  <c r="E23" i="30"/>
  <c r="E24" i="30"/>
  <c r="E25" i="30"/>
  <c r="E26" i="30"/>
  <c r="E27" i="30"/>
  <c r="E28" i="30"/>
  <c r="L28" i="30" s="1"/>
  <c r="E29" i="30"/>
  <c r="E31" i="30"/>
  <c r="G24" i="30"/>
  <c r="G25" i="30"/>
  <c r="G26" i="30"/>
  <c r="G27" i="30"/>
  <c r="G28" i="30"/>
  <c r="G29" i="30"/>
  <c r="L29" i="30" s="1"/>
  <c r="I23" i="30"/>
  <c r="I24" i="30"/>
  <c r="I25" i="30"/>
  <c r="I26" i="30"/>
  <c r="L26" i="30" s="1"/>
  <c r="I27" i="30"/>
  <c r="I28" i="30"/>
  <c r="I29" i="30"/>
  <c r="K24" i="30"/>
  <c r="L24" i="30" s="1"/>
  <c r="K25" i="30"/>
  <c r="K26" i="30"/>
  <c r="K27" i="30"/>
  <c r="K28" i="30"/>
  <c r="K29" i="30"/>
  <c r="E5" i="30"/>
  <c r="E6" i="30"/>
  <c r="E7" i="30"/>
  <c r="G5" i="30"/>
  <c r="G6" i="30"/>
  <c r="G7" i="30"/>
  <c r="I5" i="30"/>
  <c r="I6" i="30"/>
  <c r="I7" i="30"/>
  <c r="K5" i="30"/>
  <c r="K6" i="30"/>
  <c r="K7" i="30"/>
  <c r="E14" i="30"/>
  <c r="E15" i="30"/>
  <c r="E16" i="30"/>
  <c r="G14" i="30"/>
  <c r="G17" i="30" s="1"/>
  <c r="G15" i="30"/>
  <c r="G16" i="30"/>
  <c r="I14" i="30"/>
  <c r="I15" i="30"/>
  <c r="I16" i="30"/>
  <c r="K14" i="30"/>
  <c r="K15" i="30"/>
  <c r="K16" i="30"/>
  <c r="AE6" i="2"/>
  <c r="AE7" i="2"/>
  <c r="AE8" i="2"/>
  <c r="AE9" i="2"/>
  <c r="AE10" i="2"/>
  <c r="K6" i="33"/>
  <c r="K7" i="33"/>
  <c r="K5" i="33"/>
  <c r="I6" i="33"/>
  <c r="I7" i="33"/>
  <c r="I5" i="33"/>
  <c r="G6" i="33"/>
  <c r="G7" i="33"/>
  <c r="G5" i="33"/>
  <c r="E5" i="33"/>
  <c r="E39" i="32"/>
  <c r="K39" i="32"/>
  <c r="I39" i="32"/>
  <c r="G39" i="32"/>
  <c r="K37" i="32"/>
  <c r="I37" i="32"/>
  <c r="G37" i="32"/>
  <c r="E37" i="32"/>
  <c r="K38" i="32"/>
  <c r="I38" i="32"/>
  <c r="G38" i="32"/>
  <c r="E38" i="32"/>
  <c r="K40" i="32"/>
  <c r="I40" i="32"/>
  <c r="G40" i="32"/>
  <c r="E40" i="32"/>
  <c r="K41" i="32"/>
  <c r="I41" i="32"/>
  <c r="G41" i="32"/>
  <c r="E41" i="32"/>
  <c r="K42" i="32"/>
  <c r="I42" i="32"/>
  <c r="G42" i="32"/>
  <c r="E42" i="32"/>
  <c r="K43" i="32"/>
  <c r="I43" i="32"/>
  <c r="G43" i="32"/>
  <c r="E43" i="32"/>
  <c r="K44" i="32"/>
  <c r="I44" i="32"/>
  <c r="G44" i="32"/>
  <c r="E44" i="32"/>
  <c r="K45" i="32"/>
  <c r="I45" i="32"/>
  <c r="G45" i="32"/>
  <c r="E45" i="32"/>
  <c r="K36" i="32"/>
  <c r="I36" i="32"/>
  <c r="G36" i="32"/>
  <c r="E36" i="32"/>
  <c r="K23" i="30"/>
  <c r="G23" i="30"/>
  <c r="E8" i="28"/>
  <c r="G8" i="28"/>
  <c r="I8" i="28"/>
  <c r="K8" i="28"/>
  <c r="E9" i="28"/>
  <c r="G9" i="28"/>
  <c r="I9" i="28"/>
  <c r="K9" i="28"/>
  <c r="E10" i="28"/>
  <c r="G10" i="28"/>
  <c r="I10" i="28"/>
  <c r="K10" i="28"/>
  <c r="E11" i="28"/>
  <c r="G11" i="28"/>
  <c r="I11" i="28"/>
  <c r="K11" i="28"/>
  <c r="E12" i="28"/>
  <c r="G12" i="28"/>
  <c r="I12" i="28"/>
  <c r="K12" i="28"/>
  <c r="K40" i="39"/>
  <c r="I40" i="39"/>
  <c r="G40" i="39"/>
  <c r="E40" i="39"/>
  <c r="G52" i="9"/>
  <c r="E52" i="9"/>
  <c r="K11" i="5"/>
  <c r="I11" i="5"/>
  <c r="G11" i="5"/>
  <c r="E11" i="5"/>
  <c r="A6" i="28"/>
  <c r="A7" i="28"/>
  <c r="A8" i="28" s="1"/>
  <c r="A9" i="28" s="1"/>
  <c r="A10" i="28"/>
  <c r="A11" i="28" s="1"/>
  <c r="A12" i="28" s="1"/>
  <c r="A13" i="28" s="1"/>
  <c r="A14" i="28" s="1"/>
  <c r="A15" i="28" s="1"/>
  <c r="A16" i="28" s="1"/>
  <c r="A17" i="28" s="1"/>
  <c r="A50" i="37"/>
  <c r="A51" i="37" s="1"/>
  <c r="A53" i="37"/>
  <c r="A54" i="37"/>
  <c r="A55" i="37"/>
  <c r="A56" i="37" s="1"/>
  <c r="A57" i="37" s="1"/>
  <c r="A58" i="37" s="1"/>
  <c r="A59" i="37" s="1"/>
  <c r="A6" i="33"/>
  <c r="A7" i="33" s="1"/>
  <c r="A41" i="29"/>
  <c r="A42" i="29"/>
  <c r="A43" i="29"/>
  <c r="A44" i="29" s="1"/>
  <c r="A45" i="29" s="1"/>
  <c r="A46" i="29"/>
  <c r="A47" i="29"/>
  <c r="A48" i="29" s="1"/>
  <c r="A49" i="29" s="1"/>
  <c r="I8" i="2"/>
  <c r="J8" i="2"/>
  <c r="I9" i="2"/>
  <c r="J9" i="2"/>
  <c r="M9" i="2"/>
  <c r="I10" i="2"/>
  <c r="J10" i="2" s="1"/>
  <c r="M10" i="2" s="1"/>
  <c r="I7" i="2"/>
  <c r="J7" i="2"/>
  <c r="I6" i="2"/>
  <c r="J6" i="2"/>
  <c r="M6" i="2"/>
  <c r="B7" i="2"/>
  <c r="B8" i="2" s="1"/>
  <c r="B9" i="2" s="1"/>
  <c r="B10" i="2" s="1"/>
  <c r="B11" i="2" s="1"/>
  <c r="B12" i="2" s="1"/>
  <c r="B13" i="2" s="1"/>
  <c r="B14" i="2" s="1"/>
  <c r="B15" i="2" s="1"/>
  <c r="B16" i="2" s="1"/>
  <c r="B17" i="2" s="1"/>
  <c r="B18" i="2" s="1"/>
  <c r="B19" i="2" s="1"/>
  <c r="B20" i="2" s="1"/>
  <c r="K123" i="41"/>
  <c r="K124" i="41"/>
  <c r="D153" i="41"/>
  <c r="F153" i="41"/>
  <c r="H153" i="41"/>
  <c r="J153" i="41"/>
  <c r="L153" i="41" s="1"/>
  <c r="K153" i="41"/>
  <c r="K58" i="9"/>
  <c r="I58" i="9"/>
  <c r="G58" i="9"/>
  <c r="L58" i="9" s="1"/>
  <c r="E58" i="9"/>
  <c r="K57" i="9"/>
  <c r="I57" i="9"/>
  <c r="G57" i="9"/>
  <c r="G63" i="9" s="1"/>
  <c r="E57" i="9"/>
  <c r="I10" i="9"/>
  <c r="G10" i="9"/>
  <c r="E10" i="9"/>
  <c r="L10" i="9" s="1"/>
  <c r="I9" i="9"/>
  <c r="G9" i="9"/>
  <c r="K9" i="9"/>
  <c r="E9" i="9"/>
  <c r="E24" i="9" s="1"/>
  <c r="I8" i="8"/>
  <c r="I7" i="8"/>
  <c r="I6" i="8"/>
  <c r="I5" i="8"/>
  <c r="I12" i="8" s="1"/>
  <c r="G8" i="8"/>
  <c r="G7" i="8"/>
  <c r="G6" i="8"/>
  <c r="G5" i="8"/>
  <c r="G12" i="8" s="1"/>
  <c r="E8" i="8"/>
  <c r="E7" i="8"/>
  <c r="E6" i="8"/>
  <c r="E5" i="8"/>
  <c r="A6" i="6"/>
  <c r="A7" i="6" s="1"/>
  <c r="A8" i="6" s="1"/>
  <c r="A9" i="6" s="1"/>
  <c r="K6" i="6"/>
  <c r="I6" i="6"/>
  <c r="G6" i="6"/>
  <c r="E6" i="6"/>
  <c r="K7" i="6"/>
  <c r="I7" i="6"/>
  <c r="G7" i="6"/>
  <c r="E7" i="6"/>
  <c r="K8" i="6"/>
  <c r="I8" i="6"/>
  <c r="G8" i="6"/>
  <c r="E8" i="6"/>
  <c r="K5" i="6"/>
  <c r="I5" i="6"/>
  <c r="G5" i="6"/>
  <c r="E5" i="6"/>
  <c r="D149" i="41"/>
  <c r="F149" i="41"/>
  <c r="H149" i="41"/>
  <c r="J149" i="41"/>
  <c r="K149" i="41"/>
  <c r="D150" i="41"/>
  <c r="F150" i="41"/>
  <c r="H150" i="41"/>
  <c r="J150" i="41"/>
  <c r="K150" i="41"/>
  <c r="D151" i="41"/>
  <c r="F151" i="41"/>
  <c r="H151" i="41"/>
  <c r="J151" i="41"/>
  <c r="K151" i="41"/>
  <c r="D152" i="41"/>
  <c r="F152" i="41"/>
  <c r="H152" i="41"/>
  <c r="J152" i="41"/>
  <c r="K152" i="41"/>
  <c r="A7" i="26"/>
  <c r="A8" i="26" s="1"/>
  <c r="A9" i="26" s="1"/>
  <c r="A10" i="26"/>
  <c r="A11" i="26" s="1"/>
  <c r="A12" i="26" s="1"/>
  <c r="A13" i="26" s="1"/>
  <c r="A49" i="26"/>
  <c r="A50" i="26"/>
  <c r="A51" i="26" s="1"/>
  <c r="A52" i="26" s="1"/>
  <c r="A53" i="26"/>
  <c r="A54" i="26" s="1"/>
  <c r="A55" i="26" s="1"/>
  <c r="A56" i="26" s="1"/>
  <c r="A57" i="26" s="1"/>
  <c r="A58" i="26" s="1"/>
  <c r="D134" i="41"/>
  <c r="F134" i="41"/>
  <c r="H134" i="41"/>
  <c r="J134" i="41"/>
  <c r="K134" i="41"/>
  <c r="D135" i="41"/>
  <c r="F135" i="41"/>
  <c r="H135" i="41"/>
  <c r="J135" i="41"/>
  <c r="K135" i="41"/>
  <c r="D136" i="41"/>
  <c r="F136" i="41"/>
  <c r="H136" i="41"/>
  <c r="J136" i="41"/>
  <c r="K136" i="41"/>
  <c r="D137" i="41"/>
  <c r="F137" i="41"/>
  <c r="H137" i="41"/>
  <c r="J137" i="41"/>
  <c r="K137" i="41"/>
  <c r="D138" i="41"/>
  <c r="F138" i="41"/>
  <c r="H138" i="41"/>
  <c r="J138" i="41"/>
  <c r="K138" i="41"/>
  <c r="D139" i="41"/>
  <c r="F139" i="41"/>
  <c r="H139" i="41"/>
  <c r="J139" i="41"/>
  <c r="K139" i="41"/>
  <c r="D140" i="41"/>
  <c r="F140" i="41"/>
  <c r="H140" i="41"/>
  <c r="J140" i="41"/>
  <c r="K140" i="41"/>
  <c r="D141" i="41"/>
  <c r="L141" i="41" s="1"/>
  <c r="F141" i="41"/>
  <c r="H141" i="41"/>
  <c r="J141" i="41"/>
  <c r="K141" i="41"/>
  <c r="D142" i="41"/>
  <c r="F142" i="41"/>
  <c r="H142" i="41"/>
  <c r="J142" i="41"/>
  <c r="K142" i="41"/>
  <c r="D143" i="41"/>
  <c r="F143" i="41"/>
  <c r="H143" i="41"/>
  <c r="J143" i="41"/>
  <c r="K143" i="41"/>
  <c r="D144" i="41"/>
  <c r="F144" i="41"/>
  <c r="H144" i="41"/>
  <c r="J144" i="41"/>
  <c r="K144" i="41"/>
  <c r="D145" i="41"/>
  <c r="F145" i="41"/>
  <c r="H145" i="41"/>
  <c r="J145" i="41"/>
  <c r="K145" i="41"/>
  <c r="D146" i="41"/>
  <c r="F146" i="41"/>
  <c r="H146" i="41"/>
  <c r="J146" i="41"/>
  <c r="K146" i="41"/>
  <c r="D147" i="41"/>
  <c r="F147" i="41"/>
  <c r="H147" i="41"/>
  <c r="J147" i="41"/>
  <c r="K147" i="41"/>
  <c r="D148" i="41"/>
  <c r="F148" i="41"/>
  <c r="H148" i="41"/>
  <c r="J148" i="41"/>
  <c r="K148" i="41"/>
  <c r="F123" i="41"/>
  <c r="J123" i="41"/>
  <c r="D123" i="41"/>
  <c r="H123" i="41"/>
  <c r="F124" i="41"/>
  <c r="J124" i="41"/>
  <c r="D124" i="41"/>
  <c r="H124" i="41"/>
  <c r="D125" i="41"/>
  <c r="F125" i="41"/>
  <c r="H125" i="41"/>
  <c r="J125" i="41"/>
  <c r="J126" i="41"/>
  <c r="H126" i="41"/>
  <c r="F126" i="41"/>
  <c r="D126" i="41"/>
  <c r="D133" i="41"/>
  <c r="F133" i="41"/>
  <c r="H133" i="41"/>
  <c r="J133" i="41"/>
  <c r="K133" i="41"/>
  <c r="E17" i="13"/>
  <c r="E18" i="13"/>
  <c r="E19" i="13"/>
  <c r="G17" i="13"/>
  <c r="G18" i="13"/>
  <c r="G19" i="13"/>
  <c r="I17" i="13"/>
  <c r="I18" i="13"/>
  <c r="I19" i="13"/>
  <c r="K17" i="13"/>
  <c r="K18" i="13"/>
  <c r="K19" i="13"/>
  <c r="E5" i="13"/>
  <c r="G5" i="13"/>
  <c r="I5" i="13"/>
  <c r="K5" i="13"/>
  <c r="K6" i="13"/>
  <c r="E6" i="26"/>
  <c r="E8" i="26"/>
  <c r="E7" i="26"/>
  <c r="E9" i="26"/>
  <c r="E10" i="26"/>
  <c r="E11" i="26"/>
  <c r="E12" i="26"/>
  <c r="E13" i="26"/>
  <c r="G6" i="26"/>
  <c r="G8" i="26"/>
  <c r="G7" i="26"/>
  <c r="G9" i="26"/>
  <c r="G10" i="26"/>
  <c r="G11" i="26"/>
  <c r="G12" i="26"/>
  <c r="G13" i="26"/>
  <c r="I6" i="26"/>
  <c r="I8" i="26"/>
  <c r="I7" i="26"/>
  <c r="L7" i="26" s="1"/>
  <c r="I9" i="26"/>
  <c r="I10" i="26"/>
  <c r="I11" i="26"/>
  <c r="I12" i="26"/>
  <c r="I13" i="26"/>
  <c r="K6" i="26"/>
  <c r="L6" i="26"/>
  <c r="K8" i="26"/>
  <c r="K7" i="26"/>
  <c r="K9" i="26"/>
  <c r="L9" i="26" s="1"/>
  <c r="K10" i="26"/>
  <c r="L10" i="26" s="1"/>
  <c r="K11" i="26"/>
  <c r="L11" i="26"/>
  <c r="K12" i="26"/>
  <c r="K13" i="26"/>
  <c r="L13" i="26"/>
  <c r="E34" i="26"/>
  <c r="L34" i="26" s="1"/>
  <c r="E35" i="26"/>
  <c r="E36" i="26"/>
  <c r="E37" i="26"/>
  <c r="E38" i="26"/>
  <c r="E39" i="26"/>
  <c r="E40" i="26"/>
  <c r="G34" i="26"/>
  <c r="G35" i="26"/>
  <c r="L35" i="26" s="1"/>
  <c r="G36" i="26"/>
  <c r="G37" i="26"/>
  <c r="G38" i="26"/>
  <c r="G39" i="26"/>
  <c r="L39" i="26" s="1"/>
  <c r="G40" i="26"/>
  <c r="I34" i="26"/>
  <c r="I35" i="26"/>
  <c r="I36" i="26"/>
  <c r="I37" i="26"/>
  <c r="I38" i="26"/>
  <c r="I39" i="26"/>
  <c r="I40" i="26"/>
  <c r="K34" i="26"/>
  <c r="K35" i="26"/>
  <c r="K36" i="26"/>
  <c r="K37" i="26"/>
  <c r="K38" i="26"/>
  <c r="K39" i="26"/>
  <c r="K40" i="26"/>
  <c r="E49" i="26"/>
  <c r="E50" i="26"/>
  <c r="E51" i="26"/>
  <c r="E48" i="26"/>
  <c r="E52" i="26"/>
  <c r="L52" i="26" s="1"/>
  <c r="E53" i="26"/>
  <c r="E54" i="26"/>
  <c r="E55" i="26"/>
  <c r="E56" i="26"/>
  <c r="E57" i="26"/>
  <c r="E58" i="26"/>
  <c r="G49" i="26"/>
  <c r="G50" i="26"/>
  <c r="L50" i="26" s="1"/>
  <c r="G51" i="26"/>
  <c r="G48" i="26"/>
  <c r="G52" i="26"/>
  <c r="G53" i="26"/>
  <c r="L53" i="26" s="1"/>
  <c r="G54" i="26"/>
  <c r="G55" i="26"/>
  <c r="G56" i="26"/>
  <c r="G57" i="26"/>
  <c r="G58" i="26"/>
  <c r="I49" i="26"/>
  <c r="I50" i="26"/>
  <c r="I51" i="26"/>
  <c r="I48" i="26"/>
  <c r="I52" i="26"/>
  <c r="I53" i="26"/>
  <c r="I54" i="26"/>
  <c r="L54" i="26" s="1"/>
  <c r="I55" i="26"/>
  <c r="I56" i="26"/>
  <c r="I57" i="26"/>
  <c r="I58" i="26"/>
  <c r="L58" i="26" s="1"/>
  <c r="K49" i="26"/>
  <c r="K50" i="26"/>
  <c r="K51" i="26"/>
  <c r="K48" i="26"/>
  <c r="K52" i="26"/>
  <c r="K53" i="26"/>
  <c r="K54" i="26"/>
  <c r="K55" i="26"/>
  <c r="L55" i="26" s="1"/>
  <c r="K56" i="26"/>
  <c r="K57" i="26"/>
  <c r="K58" i="26"/>
  <c r="E105" i="26"/>
  <c r="E106" i="26"/>
  <c r="E107" i="26"/>
  <c r="E108" i="26"/>
  <c r="E109" i="26"/>
  <c r="L109" i="26" s="1"/>
  <c r="E110" i="26"/>
  <c r="E111" i="26"/>
  <c r="E112" i="26"/>
  <c r="E113" i="26"/>
  <c r="G105" i="26"/>
  <c r="G106" i="26"/>
  <c r="G107" i="26"/>
  <c r="G108" i="26"/>
  <c r="G109" i="26"/>
  <c r="G110" i="26"/>
  <c r="G111" i="26"/>
  <c r="G112" i="26"/>
  <c r="L112" i="26" s="1"/>
  <c r="G113" i="26"/>
  <c r="I105" i="26"/>
  <c r="I106" i="26"/>
  <c r="I107" i="26"/>
  <c r="L107" i="26" s="1"/>
  <c r="I108" i="26"/>
  <c r="I109" i="26"/>
  <c r="I110" i="26"/>
  <c r="I111" i="26"/>
  <c r="L111" i="26" s="1"/>
  <c r="I112" i="26"/>
  <c r="I113" i="26"/>
  <c r="K105" i="26"/>
  <c r="K106" i="26"/>
  <c r="K107" i="26"/>
  <c r="K108" i="26"/>
  <c r="K109" i="26"/>
  <c r="K110" i="26"/>
  <c r="L110" i="26" s="1"/>
  <c r="K111" i="26"/>
  <c r="K112" i="26"/>
  <c r="K113" i="26"/>
  <c r="K7" i="28"/>
  <c r="I7" i="28"/>
  <c r="G7" i="28"/>
  <c r="E7" i="28"/>
  <c r="K6" i="28"/>
  <c r="I6" i="28"/>
  <c r="G6" i="28"/>
  <c r="E6" i="28"/>
  <c r="K5" i="28"/>
  <c r="I5" i="28"/>
  <c r="G5" i="28"/>
  <c r="E5" i="28"/>
  <c r="E6" i="27"/>
  <c r="G6" i="27"/>
  <c r="I6" i="27"/>
  <c r="K6" i="27"/>
  <c r="I7" i="25"/>
  <c r="G7" i="25"/>
  <c r="E7" i="25"/>
  <c r="K26" i="5"/>
  <c r="I26" i="5"/>
  <c r="G26" i="5"/>
  <c r="E26" i="5"/>
  <c r="K9" i="5"/>
  <c r="I9" i="5"/>
  <c r="G9" i="5"/>
  <c r="E9" i="5"/>
  <c r="K8" i="5"/>
  <c r="K10" i="5"/>
  <c r="I8" i="5"/>
  <c r="G8" i="5"/>
  <c r="I46" i="39"/>
  <c r="K125" i="41"/>
  <c r="I10" i="27"/>
  <c r="K9" i="27"/>
  <c r="K10" i="27"/>
  <c r="G10" i="27"/>
  <c r="E10" i="27"/>
  <c r="K8" i="9"/>
  <c r="I8" i="9"/>
  <c r="G8" i="9"/>
  <c r="E8" i="9"/>
  <c r="K19" i="28"/>
  <c r="I19" i="28"/>
  <c r="G19" i="28"/>
  <c r="E19" i="28"/>
  <c r="K18" i="28"/>
  <c r="I18" i="28"/>
  <c r="G18" i="28"/>
  <c r="E18" i="28"/>
  <c r="G17" i="28"/>
  <c r="L17" i="28"/>
  <c r="I16" i="28"/>
  <c r="G16" i="28"/>
  <c r="E16" i="28"/>
  <c r="K15" i="28"/>
  <c r="I15" i="28"/>
  <c r="G15" i="28"/>
  <c r="E15" i="28"/>
  <c r="K14" i="28"/>
  <c r="L14" i="28" s="1"/>
  <c r="I14" i="28"/>
  <c r="G14" i="28"/>
  <c r="E14" i="28"/>
  <c r="K13" i="28"/>
  <c r="I13" i="28"/>
  <c r="G13" i="28"/>
  <c r="E13" i="28"/>
  <c r="G9" i="27"/>
  <c r="I9" i="27"/>
  <c r="E9" i="27"/>
  <c r="I27" i="25"/>
  <c r="G27" i="25"/>
  <c r="E27" i="25"/>
  <c r="E8" i="5"/>
  <c r="K14" i="9"/>
  <c r="I14" i="9"/>
  <c r="G14" i="9"/>
  <c r="E14" i="9"/>
  <c r="K13" i="9"/>
  <c r="I13" i="9"/>
  <c r="G13" i="9"/>
  <c r="E13" i="9"/>
  <c r="K12" i="9"/>
  <c r="I12" i="9"/>
  <c r="G12" i="9"/>
  <c r="E12" i="9"/>
  <c r="K11" i="9"/>
  <c r="I11" i="9"/>
  <c r="G11" i="9"/>
  <c r="E11" i="9"/>
  <c r="K16" i="9"/>
  <c r="I16" i="9"/>
  <c r="G16" i="9"/>
  <c r="E16" i="9"/>
  <c r="K15" i="9"/>
  <c r="I15" i="9"/>
  <c r="G15" i="9"/>
  <c r="E15" i="9"/>
  <c r="K10" i="9"/>
  <c r="K7" i="9"/>
  <c r="I7" i="9"/>
  <c r="G7" i="9"/>
  <c r="E7" i="9"/>
  <c r="K6" i="9"/>
  <c r="I6" i="9"/>
  <c r="G6" i="9"/>
  <c r="E6" i="9"/>
  <c r="K5" i="29"/>
  <c r="I5" i="29"/>
  <c r="G5" i="29"/>
  <c r="E5" i="29"/>
  <c r="K48" i="29"/>
  <c r="I48" i="29"/>
  <c r="G48" i="29"/>
  <c r="E48" i="29"/>
  <c r="K49" i="29"/>
  <c r="I49" i="29"/>
  <c r="G49" i="29"/>
  <c r="E49" i="29"/>
  <c r="K50" i="29"/>
  <c r="I50" i="29"/>
  <c r="G50" i="29"/>
  <c r="E50" i="29"/>
  <c r="K51" i="29"/>
  <c r="I51" i="29"/>
  <c r="G51" i="29"/>
  <c r="E51" i="29"/>
  <c r="K52" i="29"/>
  <c r="I52" i="29"/>
  <c r="G52" i="29"/>
  <c r="E52" i="29"/>
  <c r="K40" i="29"/>
  <c r="K41" i="29"/>
  <c r="K42" i="29"/>
  <c r="K43" i="29"/>
  <c r="K44" i="29"/>
  <c r="K46" i="29"/>
  <c r="K47" i="29"/>
  <c r="K53" i="29"/>
  <c r="K54" i="29"/>
  <c r="K55" i="29"/>
  <c r="L55" i="29"/>
  <c r="K56" i="29"/>
  <c r="K57" i="29"/>
  <c r="I40" i="29"/>
  <c r="G40" i="29"/>
  <c r="G41" i="29"/>
  <c r="G42" i="29"/>
  <c r="G43" i="29"/>
  <c r="G44" i="29"/>
  <c r="G45" i="29"/>
  <c r="G46" i="29"/>
  <c r="G47" i="29"/>
  <c r="G53" i="29"/>
  <c r="G54" i="29"/>
  <c r="G55" i="29"/>
  <c r="G56" i="29"/>
  <c r="G57" i="29"/>
  <c r="E40" i="29"/>
  <c r="I41" i="29"/>
  <c r="E41" i="29"/>
  <c r="I42" i="29"/>
  <c r="E42" i="29"/>
  <c r="E43" i="29"/>
  <c r="E44" i="29"/>
  <c r="E45" i="29"/>
  <c r="L45" i="29"/>
  <c r="E46" i="29"/>
  <c r="E47" i="29"/>
  <c r="E53" i="29"/>
  <c r="E54" i="29"/>
  <c r="E55" i="29"/>
  <c r="E56" i="29"/>
  <c r="E57" i="29"/>
  <c r="I43" i="29"/>
  <c r="I44" i="29"/>
  <c r="I46" i="29"/>
  <c r="I47" i="29"/>
  <c r="I53" i="29"/>
  <c r="I54" i="29"/>
  <c r="I55" i="29"/>
  <c r="I56" i="29"/>
  <c r="I57" i="29"/>
  <c r="K21" i="29"/>
  <c r="K22" i="29"/>
  <c r="K23" i="29"/>
  <c r="K24" i="29"/>
  <c r="K25" i="29"/>
  <c r="K26" i="29"/>
  <c r="K27" i="29"/>
  <c r="K28" i="29"/>
  <c r="K29" i="29"/>
  <c r="K30" i="29"/>
  <c r="K31" i="29"/>
  <c r="K32" i="29"/>
  <c r="K33" i="29"/>
  <c r="I21" i="29"/>
  <c r="G21" i="29"/>
  <c r="G22" i="29"/>
  <c r="G23" i="29"/>
  <c r="G24" i="29"/>
  <c r="G25" i="29"/>
  <c r="G26" i="29"/>
  <c r="G27" i="29"/>
  <c r="G28" i="29"/>
  <c r="G29" i="29"/>
  <c r="G30" i="29"/>
  <c r="G31" i="29"/>
  <c r="G32" i="29"/>
  <c r="G33" i="29"/>
  <c r="E21" i="29"/>
  <c r="I22" i="29"/>
  <c r="E22" i="29"/>
  <c r="I23" i="29"/>
  <c r="E23" i="29"/>
  <c r="E24" i="29"/>
  <c r="E25" i="29"/>
  <c r="E26" i="29"/>
  <c r="E27" i="29"/>
  <c r="E28" i="29"/>
  <c r="E29" i="29"/>
  <c r="E30" i="29"/>
  <c r="E31" i="29"/>
  <c r="E32" i="29"/>
  <c r="E33" i="29"/>
  <c r="I24" i="29"/>
  <c r="I25" i="29"/>
  <c r="I26" i="29"/>
  <c r="I27" i="29"/>
  <c r="I28" i="29"/>
  <c r="I29" i="29"/>
  <c r="I30" i="29"/>
  <c r="I31" i="29"/>
  <c r="I32" i="29"/>
  <c r="I33" i="29"/>
  <c r="K6" i="29"/>
  <c r="K7" i="29"/>
  <c r="K8" i="29"/>
  <c r="K9" i="29"/>
  <c r="K10" i="29"/>
  <c r="K11" i="29"/>
  <c r="K12" i="29"/>
  <c r="K13" i="29"/>
  <c r="K14" i="29"/>
  <c r="I6" i="29"/>
  <c r="G6" i="29"/>
  <c r="E6" i="29"/>
  <c r="I7" i="29"/>
  <c r="G7" i="29"/>
  <c r="E7" i="29"/>
  <c r="I8" i="29"/>
  <c r="G8" i="29"/>
  <c r="E8" i="29"/>
  <c r="E9" i="29"/>
  <c r="E10" i="29"/>
  <c r="E11" i="29"/>
  <c r="E12" i="29"/>
  <c r="E13" i="29"/>
  <c r="E14" i="29"/>
  <c r="I9" i="29"/>
  <c r="G9" i="29"/>
  <c r="I10" i="29"/>
  <c r="G10" i="29"/>
  <c r="I11" i="29"/>
  <c r="G11" i="29"/>
  <c r="I12" i="29"/>
  <c r="G12" i="29"/>
  <c r="I13" i="29"/>
  <c r="G13" i="29"/>
  <c r="I14" i="29"/>
  <c r="G14" i="29"/>
  <c r="K54" i="37"/>
  <c r="I54" i="37"/>
  <c r="G54" i="37"/>
  <c r="E54" i="37"/>
  <c r="K55" i="37"/>
  <c r="I55" i="37"/>
  <c r="G55" i="37"/>
  <c r="E55" i="37"/>
  <c r="K56" i="37"/>
  <c r="I56" i="37"/>
  <c r="G56" i="37"/>
  <c r="E56" i="37"/>
  <c r="G51" i="37"/>
  <c r="G52" i="37"/>
  <c r="L52" i="37"/>
  <c r="I53" i="37"/>
  <c r="G53" i="37"/>
  <c r="E53" i="37"/>
  <c r="K57" i="37"/>
  <c r="I57" i="37"/>
  <c r="G57" i="37"/>
  <c r="E57" i="37"/>
  <c r="K58" i="37"/>
  <c r="K62" i="37" s="1"/>
  <c r="I58" i="37"/>
  <c r="G58" i="37"/>
  <c r="E58" i="37"/>
  <c r="K59" i="37"/>
  <c r="I59" i="37"/>
  <c r="G59" i="37"/>
  <c r="E59" i="37"/>
  <c r="K60" i="37"/>
  <c r="I60" i="37"/>
  <c r="G60" i="37"/>
  <c r="E60" i="37"/>
  <c r="K61" i="37"/>
  <c r="I61" i="37"/>
  <c r="G61" i="37"/>
  <c r="E61" i="37"/>
  <c r="E22" i="37"/>
  <c r="E17" i="37"/>
  <c r="E18" i="37"/>
  <c r="E19" i="37"/>
  <c r="E20" i="37"/>
  <c r="E21" i="37"/>
  <c r="E23" i="37"/>
  <c r="E24" i="37"/>
  <c r="G22" i="37"/>
  <c r="I22" i="37"/>
  <c r="K22" i="37"/>
  <c r="G23" i="37"/>
  <c r="I23" i="37"/>
  <c r="K23" i="37"/>
  <c r="G24" i="37"/>
  <c r="I24" i="37"/>
  <c r="K24" i="37"/>
  <c r="K32" i="37"/>
  <c r="I32" i="37"/>
  <c r="G32" i="37"/>
  <c r="E32" i="37"/>
  <c r="K33" i="37"/>
  <c r="K34" i="37"/>
  <c r="K35" i="37"/>
  <c r="K36" i="37"/>
  <c r="K37" i="37"/>
  <c r="K38" i="37"/>
  <c r="K39" i="37"/>
  <c r="K40" i="37"/>
  <c r="K41" i="37"/>
  <c r="I33" i="37"/>
  <c r="G33" i="37"/>
  <c r="E33" i="37"/>
  <c r="I34" i="37"/>
  <c r="L34" i="37" s="1"/>
  <c r="G34" i="37"/>
  <c r="E34" i="37"/>
  <c r="I35" i="37"/>
  <c r="G35" i="37"/>
  <c r="E35" i="37"/>
  <c r="I36" i="37"/>
  <c r="G36" i="37"/>
  <c r="E36" i="37"/>
  <c r="I37" i="37"/>
  <c r="G37" i="37"/>
  <c r="E37" i="37"/>
  <c r="I38" i="37"/>
  <c r="L38" i="37" s="1"/>
  <c r="G38" i="37"/>
  <c r="E38" i="37"/>
  <c r="I39" i="37"/>
  <c r="G39" i="37"/>
  <c r="E39" i="37"/>
  <c r="I40" i="37"/>
  <c r="G40" i="37"/>
  <c r="E40" i="37"/>
  <c r="L40" i="37" s="1"/>
  <c r="I41" i="37"/>
  <c r="G41" i="37"/>
  <c r="E41" i="37"/>
  <c r="K17" i="37"/>
  <c r="I17" i="37"/>
  <c r="G17" i="37"/>
  <c r="K18" i="37"/>
  <c r="I18" i="37"/>
  <c r="G18" i="37"/>
  <c r="K19" i="37"/>
  <c r="I19" i="37"/>
  <c r="G19" i="37"/>
  <c r="K20" i="37"/>
  <c r="I20" i="37"/>
  <c r="G20" i="37"/>
  <c r="K21" i="37"/>
  <c r="L21" i="37" s="1"/>
  <c r="I21" i="37"/>
  <c r="G21" i="37"/>
  <c r="K5" i="37"/>
  <c r="I5" i="37"/>
  <c r="G5" i="37"/>
  <c r="E5" i="37"/>
  <c r="K6" i="37"/>
  <c r="I6" i="37"/>
  <c r="G6" i="37"/>
  <c r="E6" i="37"/>
  <c r="E7" i="37"/>
  <c r="E8" i="37"/>
  <c r="E9" i="37"/>
  <c r="K7" i="37"/>
  <c r="K8" i="37"/>
  <c r="K9" i="37"/>
  <c r="I7" i="37"/>
  <c r="G7" i="37"/>
  <c r="I8" i="37"/>
  <c r="G8" i="37"/>
  <c r="I9" i="37"/>
  <c r="G9" i="37"/>
  <c r="K92" i="26"/>
  <c r="I92" i="26"/>
  <c r="I99" i="26" s="1"/>
  <c r="G92" i="26"/>
  <c r="G93" i="26"/>
  <c r="G94" i="26"/>
  <c r="G95" i="26"/>
  <c r="L95" i="26" s="1"/>
  <c r="G96" i="26"/>
  <c r="G97" i="26"/>
  <c r="G98" i="26"/>
  <c r="E92" i="26"/>
  <c r="K93" i="26"/>
  <c r="I93" i="26"/>
  <c r="L93" i="26" s="1"/>
  <c r="E93" i="26"/>
  <c r="K94" i="26"/>
  <c r="I94" i="26"/>
  <c r="E94" i="26"/>
  <c r="K95" i="26"/>
  <c r="I95" i="26"/>
  <c r="E95" i="26"/>
  <c r="K96" i="26"/>
  <c r="I96" i="26"/>
  <c r="E96" i="26"/>
  <c r="K97" i="26"/>
  <c r="I97" i="26"/>
  <c r="E97" i="26"/>
  <c r="K98" i="26"/>
  <c r="I98" i="26"/>
  <c r="E98" i="26"/>
  <c r="K78" i="26"/>
  <c r="I78" i="26"/>
  <c r="G78" i="26"/>
  <c r="E78" i="26"/>
  <c r="K79" i="26"/>
  <c r="I79" i="26"/>
  <c r="G79" i="26"/>
  <c r="E79" i="26"/>
  <c r="K80" i="26"/>
  <c r="I80" i="26"/>
  <c r="G80" i="26"/>
  <c r="E80" i="26"/>
  <c r="K81" i="26"/>
  <c r="I81" i="26"/>
  <c r="G81" i="26"/>
  <c r="E81" i="26"/>
  <c r="K82" i="26"/>
  <c r="L82" i="26" s="1"/>
  <c r="I82" i="26"/>
  <c r="G82" i="26"/>
  <c r="G83" i="26"/>
  <c r="G84" i="26"/>
  <c r="E82" i="26"/>
  <c r="K83" i="26"/>
  <c r="I83" i="26"/>
  <c r="I85" i="26" s="1"/>
  <c r="E83" i="26"/>
  <c r="K84" i="26"/>
  <c r="K85" i="26"/>
  <c r="I84" i="26"/>
  <c r="E84" i="26"/>
  <c r="K65" i="26"/>
  <c r="I65" i="26"/>
  <c r="G65" i="26"/>
  <c r="E65" i="26"/>
  <c r="K66" i="26"/>
  <c r="I66" i="26"/>
  <c r="G66" i="26"/>
  <c r="E66" i="26"/>
  <c r="K67" i="26"/>
  <c r="K68" i="26"/>
  <c r="K69" i="26"/>
  <c r="K70" i="26"/>
  <c r="K71" i="26"/>
  <c r="I67" i="26"/>
  <c r="G67" i="26"/>
  <c r="E67" i="26"/>
  <c r="I68" i="26"/>
  <c r="G68" i="26"/>
  <c r="E68" i="26"/>
  <c r="I69" i="26"/>
  <c r="G69" i="26"/>
  <c r="E69" i="26"/>
  <c r="I70" i="26"/>
  <c r="G70" i="26"/>
  <c r="E70" i="26"/>
  <c r="I71" i="26"/>
  <c r="G71" i="26"/>
  <c r="E71" i="26"/>
  <c r="K20" i="26"/>
  <c r="I20" i="26"/>
  <c r="G20" i="26"/>
  <c r="E20" i="26"/>
  <c r="E21" i="26"/>
  <c r="E22" i="26"/>
  <c r="E23" i="26"/>
  <c r="E24" i="26"/>
  <c r="E25" i="26"/>
  <c r="E26" i="26"/>
  <c r="K21" i="26"/>
  <c r="I21" i="26"/>
  <c r="G21" i="26"/>
  <c r="K22" i="26"/>
  <c r="K23" i="26"/>
  <c r="L23" i="26" s="1"/>
  <c r="K24" i="26"/>
  <c r="K25" i="26"/>
  <c r="K26" i="26"/>
  <c r="I22" i="26"/>
  <c r="G22" i="26"/>
  <c r="I23" i="26"/>
  <c r="G23" i="26"/>
  <c r="I24" i="26"/>
  <c r="G24" i="26"/>
  <c r="I25" i="26"/>
  <c r="G25" i="26"/>
  <c r="I26" i="26"/>
  <c r="G26" i="26"/>
  <c r="K17" i="10"/>
  <c r="I17" i="10"/>
  <c r="G17" i="10"/>
  <c r="E17" i="10"/>
  <c r="K18" i="10"/>
  <c r="I18" i="10"/>
  <c r="G18" i="10"/>
  <c r="E18" i="10"/>
  <c r="K19" i="10"/>
  <c r="I19" i="10"/>
  <c r="G19" i="10"/>
  <c r="E19" i="10"/>
  <c r="K20" i="10"/>
  <c r="I20" i="10"/>
  <c r="G20" i="10"/>
  <c r="E20" i="10"/>
  <c r="K5" i="10"/>
  <c r="I5" i="10"/>
  <c r="G5" i="10"/>
  <c r="G6" i="10"/>
  <c r="G7" i="10"/>
  <c r="G8" i="10"/>
  <c r="G9" i="10"/>
  <c r="G10" i="10"/>
  <c r="G11" i="10"/>
  <c r="G12" i="10"/>
  <c r="G13" i="10"/>
  <c r="G14" i="10"/>
  <c r="G15" i="10"/>
  <c r="G16" i="10"/>
  <c r="G21" i="10"/>
  <c r="G22" i="10"/>
  <c r="G23" i="10"/>
  <c r="E5" i="10"/>
  <c r="K6" i="10"/>
  <c r="I6" i="10"/>
  <c r="E6" i="10"/>
  <c r="K7" i="10"/>
  <c r="I7" i="10"/>
  <c r="E7" i="10"/>
  <c r="E8" i="10"/>
  <c r="E9" i="10"/>
  <c r="E10" i="10"/>
  <c r="E11" i="10"/>
  <c r="E12" i="10"/>
  <c r="E13" i="10"/>
  <c r="E14" i="10"/>
  <c r="E15" i="10"/>
  <c r="E16" i="10"/>
  <c r="E21" i="10"/>
  <c r="E22" i="10"/>
  <c r="E23" i="10"/>
  <c r="K8" i="10"/>
  <c r="I8" i="10"/>
  <c r="K9" i="10"/>
  <c r="I9" i="10"/>
  <c r="K10" i="10"/>
  <c r="I10" i="10"/>
  <c r="K11" i="10"/>
  <c r="I11" i="10"/>
  <c r="K12" i="10"/>
  <c r="I12" i="10"/>
  <c r="K13" i="10"/>
  <c r="L13" i="10" s="1"/>
  <c r="I13" i="10"/>
  <c r="K14" i="10"/>
  <c r="I14" i="10"/>
  <c r="K15" i="10"/>
  <c r="I15" i="10"/>
  <c r="K16" i="10"/>
  <c r="I16" i="10"/>
  <c r="K21" i="10"/>
  <c r="L21" i="10" s="1"/>
  <c r="I21" i="10"/>
  <c r="K22" i="10"/>
  <c r="I22" i="10"/>
  <c r="K23" i="10"/>
  <c r="I23" i="10"/>
  <c r="G5" i="31"/>
  <c r="K5" i="31"/>
  <c r="I5" i="31"/>
  <c r="E5" i="31"/>
  <c r="L5" i="31" s="1"/>
  <c r="E6" i="31"/>
  <c r="E7" i="31"/>
  <c r="E8" i="31"/>
  <c r="E9" i="31"/>
  <c r="E10" i="31"/>
  <c r="E11" i="31"/>
  <c r="E12" i="31"/>
  <c r="E13" i="31"/>
  <c r="E14" i="31"/>
  <c r="E15" i="31"/>
  <c r="E16" i="31"/>
  <c r="E17" i="31"/>
  <c r="E18" i="31"/>
  <c r="E19" i="31"/>
  <c r="E20" i="31"/>
  <c r="E21" i="31"/>
  <c r="E22" i="31"/>
  <c r="E23" i="31"/>
  <c r="E24" i="31"/>
  <c r="E25" i="31"/>
  <c r="K6" i="31"/>
  <c r="I6" i="31"/>
  <c r="G6" i="31"/>
  <c r="K7" i="31"/>
  <c r="I7" i="31"/>
  <c r="G7" i="31"/>
  <c r="K8" i="31"/>
  <c r="I8" i="31"/>
  <c r="L8" i="31" s="1"/>
  <c r="G8" i="31"/>
  <c r="K9" i="31"/>
  <c r="I9" i="31"/>
  <c r="G9" i="31"/>
  <c r="G26" i="31" s="1"/>
  <c r="K10" i="31"/>
  <c r="I10" i="31"/>
  <c r="G10" i="31"/>
  <c r="K11" i="31"/>
  <c r="I11" i="31"/>
  <c r="G11" i="31"/>
  <c r="K12" i="31"/>
  <c r="I12" i="31"/>
  <c r="L12" i="31" s="1"/>
  <c r="G12" i="31"/>
  <c r="K13" i="31"/>
  <c r="I13" i="31"/>
  <c r="G13" i="31"/>
  <c r="L13" i="31" s="1"/>
  <c r="K14" i="31"/>
  <c r="I14" i="31"/>
  <c r="G14" i="31"/>
  <c r="L14" i="31"/>
  <c r="K15" i="31"/>
  <c r="I15" i="31"/>
  <c r="G15" i="31"/>
  <c r="K16" i="31"/>
  <c r="I16" i="31"/>
  <c r="G16" i="31"/>
  <c r="K17" i="31"/>
  <c r="I17" i="31"/>
  <c r="L17" i="31" s="1"/>
  <c r="G17" i="31"/>
  <c r="K18" i="31"/>
  <c r="I18" i="31"/>
  <c r="G18" i="31"/>
  <c r="K19" i="31"/>
  <c r="I19" i="31"/>
  <c r="G19" i="31"/>
  <c r="K20" i="31"/>
  <c r="L20" i="31" s="1"/>
  <c r="I20" i="31"/>
  <c r="G20" i="31"/>
  <c r="K21" i="31"/>
  <c r="I21" i="31"/>
  <c r="G21" i="31"/>
  <c r="K22" i="31"/>
  <c r="I22" i="31"/>
  <c r="G22" i="31"/>
  <c r="K23" i="31"/>
  <c r="I23" i="31"/>
  <c r="G23" i="31"/>
  <c r="K24" i="31"/>
  <c r="L24" i="31" s="1"/>
  <c r="I24" i="31"/>
  <c r="G24" i="31"/>
  <c r="K25" i="31"/>
  <c r="I25" i="31"/>
  <c r="L25" i="31" s="1"/>
  <c r="G25" i="31"/>
  <c r="K81" i="32"/>
  <c r="I81" i="32"/>
  <c r="G81" i="32"/>
  <c r="L81" i="32" s="1"/>
  <c r="E81" i="32"/>
  <c r="E82" i="32"/>
  <c r="E83" i="32"/>
  <c r="E84" i="32"/>
  <c r="E102" i="32" s="1"/>
  <c r="E85" i="32"/>
  <c r="E86" i="32"/>
  <c r="E87" i="32"/>
  <c r="E88" i="32"/>
  <c r="L88" i="32" s="1"/>
  <c r="E89" i="32"/>
  <c r="E90" i="32"/>
  <c r="E91" i="32"/>
  <c r="E92" i="32"/>
  <c r="E93" i="32"/>
  <c r="E94" i="32"/>
  <c r="E95" i="32"/>
  <c r="E96" i="32"/>
  <c r="L96" i="32" s="1"/>
  <c r="E97" i="32"/>
  <c r="E98" i="32"/>
  <c r="E99" i="32"/>
  <c r="E100" i="32"/>
  <c r="L100" i="32" s="1"/>
  <c r="E101" i="32"/>
  <c r="K82" i="32"/>
  <c r="I82" i="32"/>
  <c r="G82" i="32"/>
  <c r="L82" i="32" s="1"/>
  <c r="K83" i="32"/>
  <c r="I83" i="32"/>
  <c r="G83" i="32"/>
  <c r="K84" i="32"/>
  <c r="K102" i="32" s="1"/>
  <c r="I84" i="32"/>
  <c r="G84" i="32"/>
  <c r="K85" i="32"/>
  <c r="I85" i="32"/>
  <c r="I102" i="32" s="1"/>
  <c r="G85" i="32"/>
  <c r="K86" i="32"/>
  <c r="I86" i="32"/>
  <c r="L86" i="32" s="1"/>
  <c r="G86" i="32"/>
  <c r="K87" i="32"/>
  <c r="I87" i="32"/>
  <c r="G87" i="32"/>
  <c r="K88" i="32"/>
  <c r="I88" i="32"/>
  <c r="G88" i="32"/>
  <c r="K89" i="32"/>
  <c r="I89" i="32"/>
  <c r="G89" i="32"/>
  <c r="K90" i="32"/>
  <c r="I90" i="32"/>
  <c r="G90" i="32"/>
  <c r="K91" i="32"/>
  <c r="I91" i="32"/>
  <c r="G91" i="32"/>
  <c r="K92" i="32"/>
  <c r="I92" i="32"/>
  <c r="G92" i="32"/>
  <c r="K93" i="32"/>
  <c r="I93" i="32"/>
  <c r="G93" i="32"/>
  <c r="K94" i="32"/>
  <c r="I94" i="32"/>
  <c r="G94" i="32"/>
  <c r="K95" i="32"/>
  <c r="I95" i="32"/>
  <c r="G95" i="32"/>
  <c r="K96" i="32"/>
  <c r="I96" i="32"/>
  <c r="G96" i="32"/>
  <c r="K97" i="32"/>
  <c r="I97" i="32"/>
  <c r="G97" i="32"/>
  <c r="K98" i="32"/>
  <c r="I98" i="32"/>
  <c r="G98" i="32"/>
  <c r="K99" i="32"/>
  <c r="I99" i="32"/>
  <c r="G99" i="32"/>
  <c r="K100" i="32"/>
  <c r="I100" i="32"/>
  <c r="G100" i="32"/>
  <c r="K101" i="32"/>
  <c r="I101" i="32"/>
  <c r="G101" i="32"/>
  <c r="K53" i="32"/>
  <c r="I53" i="32"/>
  <c r="G53" i="32"/>
  <c r="E53" i="32"/>
  <c r="E54" i="32"/>
  <c r="E55" i="32"/>
  <c r="E56" i="32"/>
  <c r="E57" i="32"/>
  <c r="E58" i="32"/>
  <c r="E59" i="32"/>
  <c r="E60" i="32"/>
  <c r="E61" i="32"/>
  <c r="E62" i="32"/>
  <c r="E63" i="32"/>
  <c r="E64" i="32"/>
  <c r="E65" i="32"/>
  <c r="E66" i="32"/>
  <c r="E67" i="32"/>
  <c r="E68" i="32"/>
  <c r="E69" i="32"/>
  <c r="E70" i="32"/>
  <c r="E71" i="32"/>
  <c r="E72" i="32"/>
  <c r="E73" i="32"/>
  <c r="K54" i="32"/>
  <c r="I54" i="32"/>
  <c r="G54" i="32"/>
  <c r="K55" i="32"/>
  <c r="I55" i="32"/>
  <c r="G55" i="32"/>
  <c r="K56" i="32"/>
  <c r="I56" i="32"/>
  <c r="G56" i="32"/>
  <c r="K57" i="32"/>
  <c r="I57" i="32"/>
  <c r="G57" i="32"/>
  <c r="K58" i="32"/>
  <c r="I58" i="32"/>
  <c r="G58" i="32"/>
  <c r="K59" i="32"/>
  <c r="I59" i="32"/>
  <c r="G59" i="32"/>
  <c r="K60" i="32"/>
  <c r="I60" i="32"/>
  <c r="G60" i="32"/>
  <c r="K61" i="32"/>
  <c r="I61" i="32"/>
  <c r="G61" i="32"/>
  <c r="K62" i="32"/>
  <c r="L62" i="32" s="1"/>
  <c r="I62" i="32"/>
  <c r="G62" i="32"/>
  <c r="K63" i="32"/>
  <c r="I63" i="32"/>
  <c r="G63" i="32"/>
  <c r="K64" i="32"/>
  <c r="I64" i="32"/>
  <c r="G64" i="32"/>
  <c r="K65" i="32"/>
  <c r="I65" i="32"/>
  <c r="G65" i="32"/>
  <c r="K66" i="32"/>
  <c r="I66" i="32"/>
  <c r="G66" i="32"/>
  <c r="K67" i="32"/>
  <c r="I67" i="32"/>
  <c r="G67" i="32"/>
  <c r="K68" i="32"/>
  <c r="I68" i="32"/>
  <c r="G68" i="32"/>
  <c r="K69" i="32"/>
  <c r="I69" i="32"/>
  <c r="G69" i="32"/>
  <c r="K70" i="32"/>
  <c r="I70" i="32"/>
  <c r="G70" i="32"/>
  <c r="K71" i="32"/>
  <c r="I71" i="32"/>
  <c r="G71" i="32"/>
  <c r="K72" i="32"/>
  <c r="I72" i="32"/>
  <c r="G72" i="32"/>
  <c r="K73" i="32"/>
  <c r="I73" i="32"/>
  <c r="G73" i="32"/>
  <c r="K26" i="32"/>
  <c r="I26" i="32"/>
  <c r="G26" i="32"/>
  <c r="E26" i="32"/>
  <c r="E27" i="32"/>
  <c r="E28" i="32"/>
  <c r="K27" i="32"/>
  <c r="K29" i="32"/>
  <c r="I27" i="32"/>
  <c r="G27" i="32"/>
  <c r="K28" i="32"/>
  <c r="I28" i="32"/>
  <c r="G28" i="32"/>
  <c r="K5" i="32"/>
  <c r="I5" i="32"/>
  <c r="G5" i="32"/>
  <c r="E5" i="32"/>
  <c r="K6" i="32"/>
  <c r="I6" i="32"/>
  <c r="G6" i="32"/>
  <c r="E6" i="32"/>
  <c r="K7" i="32"/>
  <c r="I7" i="32"/>
  <c r="G7" i="32"/>
  <c r="E7" i="32"/>
  <c r="K8" i="32"/>
  <c r="I8" i="32"/>
  <c r="G8" i="32"/>
  <c r="G9" i="32"/>
  <c r="G10" i="32"/>
  <c r="G11" i="32"/>
  <c r="G12" i="32"/>
  <c r="G13" i="32"/>
  <c r="G14" i="32"/>
  <c r="G15" i="32"/>
  <c r="G16" i="32"/>
  <c r="G17" i="32"/>
  <c r="E8" i="32"/>
  <c r="K9" i="32"/>
  <c r="I9" i="32"/>
  <c r="E9" i="32"/>
  <c r="K10" i="32"/>
  <c r="I10" i="32"/>
  <c r="E10" i="32"/>
  <c r="K11" i="32"/>
  <c r="I11" i="32"/>
  <c r="E11" i="32"/>
  <c r="K12" i="32"/>
  <c r="L12" i="32" s="1"/>
  <c r="I12" i="32"/>
  <c r="E12" i="32"/>
  <c r="K13" i="32"/>
  <c r="I13" i="32"/>
  <c r="E13" i="32"/>
  <c r="K14" i="32"/>
  <c r="I14" i="32"/>
  <c r="E14" i="32"/>
  <c r="K15" i="32"/>
  <c r="I15" i="32"/>
  <c r="E15" i="32"/>
  <c r="K16" i="32"/>
  <c r="I16" i="32"/>
  <c r="E16" i="32"/>
  <c r="K17" i="32"/>
  <c r="I17" i="32"/>
  <c r="E17" i="32"/>
  <c r="K9" i="6"/>
  <c r="I9" i="6"/>
  <c r="G9" i="6"/>
  <c r="E9" i="6"/>
  <c r="E10" i="6"/>
  <c r="E11" i="6"/>
  <c r="K10" i="6"/>
  <c r="I10" i="6"/>
  <c r="G10" i="6"/>
  <c r="K11" i="6"/>
  <c r="I11" i="6"/>
  <c r="G11" i="6"/>
  <c r="K21" i="8"/>
  <c r="I21" i="8"/>
  <c r="G21" i="8"/>
  <c r="E21" i="8"/>
  <c r="K8" i="8"/>
  <c r="K7" i="8"/>
  <c r="K6" i="8"/>
  <c r="K5" i="8"/>
  <c r="K36" i="8"/>
  <c r="I36" i="8"/>
  <c r="G36" i="8"/>
  <c r="G37" i="8"/>
  <c r="G38" i="8"/>
  <c r="G39" i="8"/>
  <c r="G40" i="8"/>
  <c r="G41" i="8"/>
  <c r="G42" i="8"/>
  <c r="G43" i="8"/>
  <c r="G44" i="8"/>
  <c r="G45" i="8"/>
  <c r="G46" i="8"/>
  <c r="G47" i="8"/>
  <c r="G48" i="8"/>
  <c r="G49" i="8"/>
  <c r="G50" i="8"/>
  <c r="E36" i="8"/>
  <c r="K37" i="8"/>
  <c r="I37" i="8"/>
  <c r="E37" i="8"/>
  <c r="K38" i="8"/>
  <c r="I38" i="8"/>
  <c r="E38" i="8"/>
  <c r="E39" i="8"/>
  <c r="E40" i="8"/>
  <c r="E41" i="8"/>
  <c r="E42" i="8"/>
  <c r="E43" i="8"/>
  <c r="E44" i="8"/>
  <c r="E45" i="8"/>
  <c r="E46" i="8"/>
  <c r="E47" i="8"/>
  <c r="E48" i="8"/>
  <c r="E49" i="8"/>
  <c r="E50" i="8"/>
  <c r="K39" i="8"/>
  <c r="I39" i="8"/>
  <c r="K40" i="8"/>
  <c r="L40" i="8" s="1"/>
  <c r="I40" i="8"/>
  <c r="K41" i="8"/>
  <c r="I41" i="8"/>
  <c r="K42" i="8"/>
  <c r="I42" i="8"/>
  <c r="K43" i="8"/>
  <c r="I43" i="8"/>
  <c r="K44" i="8"/>
  <c r="L44" i="8" s="1"/>
  <c r="I44" i="8"/>
  <c r="K45" i="8"/>
  <c r="I45" i="8"/>
  <c r="K46" i="8"/>
  <c r="I46" i="8"/>
  <c r="K47" i="8"/>
  <c r="I47" i="8"/>
  <c r="K48" i="8"/>
  <c r="I48" i="8"/>
  <c r="K49" i="8"/>
  <c r="I49" i="8"/>
  <c r="K50" i="8"/>
  <c r="I50" i="8"/>
  <c r="K23" i="8"/>
  <c r="I23" i="8"/>
  <c r="I24" i="8"/>
  <c r="I25" i="8"/>
  <c r="I26" i="8"/>
  <c r="I27" i="8"/>
  <c r="I28" i="8"/>
  <c r="G23" i="8"/>
  <c r="G24" i="8"/>
  <c r="G25" i="8"/>
  <c r="G26" i="8"/>
  <c r="G27" i="8"/>
  <c r="G28" i="8"/>
  <c r="E23" i="8"/>
  <c r="K24" i="8"/>
  <c r="E24" i="8"/>
  <c r="K25" i="8"/>
  <c r="E25" i="8"/>
  <c r="K26" i="8"/>
  <c r="E26" i="8"/>
  <c r="K27" i="8"/>
  <c r="E27" i="8"/>
  <c r="K28" i="8"/>
  <c r="E28" i="8"/>
  <c r="K10" i="8"/>
  <c r="I10" i="8"/>
  <c r="G10" i="8"/>
  <c r="E10" i="8"/>
  <c r="K11" i="8"/>
  <c r="I11" i="8"/>
  <c r="G11" i="8"/>
  <c r="E11" i="8"/>
  <c r="K9" i="8"/>
  <c r="I9" i="8"/>
  <c r="G9" i="8"/>
  <c r="E9" i="8"/>
  <c r="K50" i="9"/>
  <c r="I50" i="9"/>
  <c r="G50" i="9"/>
  <c r="E50" i="9"/>
  <c r="K31" i="9"/>
  <c r="I31" i="9"/>
  <c r="G31" i="9"/>
  <c r="E31" i="9"/>
  <c r="K30" i="9"/>
  <c r="I30" i="9"/>
  <c r="G30" i="9"/>
  <c r="E30" i="9"/>
  <c r="E32" i="9"/>
  <c r="E33" i="9"/>
  <c r="E34" i="9"/>
  <c r="E35" i="9"/>
  <c r="E36" i="9"/>
  <c r="E37" i="9"/>
  <c r="E38" i="9"/>
  <c r="E39" i="9"/>
  <c r="E40" i="9"/>
  <c r="E41" i="9"/>
  <c r="E42" i="9"/>
  <c r="K5" i="9"/>
  <c r="I5" i="9"/>
  <c r="G5" i="9"/>
  <c r="E5" i="9"/>
  <c r="G17" i="9"/>
  <c r="G18" i="9"/>
  <c r="G19" i="9"/>
  <c r="G20" i="9"/>
  <c r="G21" i="9"/>
  <c r="G22" i="9"/>
  <c r="G23" i="9"/>
  <c r="I71" i="9"/>
  <c r="K71" i="9"/>
  <c r="G71" i="9"/>
  <c r="E71" i="9"/>
  <c r="E72" i="9"/>
  <c r="E73" i="9"/>
  <c r="E74" i="9"/>
  <c r="E75" i="9"/>
  <c r="E76" i="9"/>
  <c r="E77" i="9"/>
  <c r="E78" i="9"/>
  <c r="E79" i="9"/>
  <c r="E80" i="9"/>
  <c r="E81" i="9"/>
  <c r="E82" i="9"/>
  <c r="E83" i="9"/>
  <c r="K72" i="9"/>
  <c r="I72" i="9"/>
  <c r="G72" i="9"/>
  <c r="K73" i="9"/>
  <c r="I73" i="9"/>
  <c r="G73" i="9"/>
  <c r="G74" i="9"/>
  <c r="G75" i="9"/>
  <c r="G76" i="9"/>
  <c r="G77" i="9"/>
  <c r="G78" i="9"/>
  <c r="G79" i="9"/>
  <c r="G80" i="9"/>
  <c r="G81" i="9"/>
  <c r="G82" i="9"/>
  <c r="G83" i="9"/>
  <c r="K74" i="9"/>
  <c r="I74" i="9"/>
  <c r="K75" i="9"/>
  <c r="I75" i="9"/>
  <c r="K76" i="9"/>
  <c r="I76" i="9"/>
  <c r="K77" i="9"/>
  <c r="I77" i="9"/>
  <c r="K78" i="9"/>
  <c r="I78" i="9"/>
  <c r="K79" i="9"/>
  <c r="I79" i="9"/>
  <c r="K80" i="9"/>
  <c r="I80" i="9"/>
  <c r="K81" i="9"/>
  <c r="I81" i="9"/>
  <c r="K82" i="9"/>
  <c r="I82" i="9"/>
  <c r="K83" i="9"/>
  <c r="I83" i="9"/>
  <c r="K51" i="9"/>
  <c r="I51" i="9"/>
  <c r="G51" i="9"/>
  <c r="E51" i="9"/>
  <c r="E53" i="9"/>
  <c r="E54" i="9"/>
  <c r="E55" i="9"/>
  <c r="E56" i="9"/>
  <c r="E59" i="9"/>
  <c r="E60" i="9"/>
  <c r="E61" i="9"/>
  <c r="E62" i="9"/>
  <c r="K52" i="9"/>
  <c r="I52" i="9"/>
  <c r="K53" i="9"/>
  <c r="I53" i="9"/>
  <c r="G53" i="9"/>
  <c r="K54" i="9"/>
  <c r="I54" i="9"/>
  <c r="G54" i="9"/>
  <c r="K55" i="9"/>
  <c r="I55" i="9"/>
  <c r="G55" i="9"/>
  <c r="K56" i="9"/>
  <c r="I56" i="9"/>
  <c r="G56" i="9"/>
  <c r="K59" i="9"/>
  <c r="I59" i="9"/>
  <c r="G59" i="9"/>
  <c r="K60" i="9"/>
  <c r="I60" i="9"/>
  <c r="G60" i="9"/>
  <c r="K61" i="9"/>
  <c r="I61" i="9"/>
  <c r="G61" i="9"/>
  <c r="K62" i="9"/>
  <c r="I62" i="9"/>
  <c r="G62" i="9"/>
  <c r="K32" i="9"/>
  <c r="K33" i="9"/>
  <c r="K34" i="9"/>
  <c r="K35" i="9"/>
  <c r="K36" i="9"/>
  <c r="K37" i="9"/>
  <c r="K38" i="9"/>
  <c r="K39" i="9"/>
  <c r="K40" i="9"/>
  <c r="K41" i="9"/>
  <c r="K42" i="9"/>
  <c r="I32" i="9"/>
  <c r="G32" i="9"/>
  <c r="I33" i="9"/>
  <c r="G33" i="9"/>
  <c r="I34" i="9"/>
  <c r="G34" i="9"/>
  <c r="I35" i="9"/>
  <c r="G35" i="9"/>
  <c r="I36" i="9"/>
  <c r="G36" i="9"/>
  <c r="I37" i="9"/>
  <c r="G37" i="9"/>
  <c r="I38" i="9"/>
  <c r="G38" i="9"/>
  <c r="I39" i="9"/>
  <c r="G39" i="9"/>
  <c r="I40" i="9"/>
  <c r="G40" i="9"/>
  <c r="I41" i="9"/>
  <c r="G41" i="9"/>
  <c r="I42" i="9"/>
  <c r="G42" i="9"/>
  <c r="K17" i="9"/>
  <c r="I17" i="9"/>
  <c r="E17" i="9"/>
  <c r="E18" i="9"/>
  <c r="E19" i="9"/>
  <c r="E20" i="9"/>
  <c r="E21" i="9"/>
  <c r="E22" i="9"/>
  <c r="E23" i="9"/>
  <c r="K18" i="9"/>
  <c r="I18" i="9"/>
  <c r="K19" i="9"/>
  <c r="I19" i="9"/>
  <c r="K20" i="9"/>
  <c r="I20" i="9"/>
  <c r="K21" i="9"/>
  <c r="I21" i="9"/>
  <c r="K22" i="9"/>
  <c r="I22" i="9"/>
  <c r="K23" i="9"/>
  <c r="I23" i="9"/>
  <c r="K33" i="27"/>
  <c r="I33" i="27"/>
  <c r="G33" i="27"/>
  <c r="E33" i="27"/>
  <c r="K32" i="27"/>
  <c r="I32" i="27"/>
  <c r="G32" i="27"/>
  <c r="E32" i="27"/>
  <c r="K31" i="27"/>
  <c r="I31" i="27"/>
  <c r="G31" i="27"/>
  <c r="E31" i="27"/>
  <c r="E34" i="27"/>
  <c r="E35" i="27"/>
  <c r="E36" i="27"/>
  <c r="E37" i="27"/>
  <c r="E38" i="27"/>
  <c r="E39" i="27"/>
  <c r="E40" i="27"/>
  <c r="E41" i="27"/>
  <c r="E42" i="27"/>
  <c r="K12" i="27"/>
  <c r="I12" i="27"/>
  <c r="G12" i="27"/>
  <c r="E12" i="27"/>
  <c r="K11" i="27"/>
  <c r="I11" i="27"/>
  <c r="G11" i="27"/>
  <c r="E11" i="27"/>
  <c r="K8" i="27"/>
  <c r="I8" i="27"/>
  <c r="G8" i="27"/>
  <c r="E8" i="27"/>
  <c r="K7" i="27"/>
  <c r="I7" i="27"/>
  <c r="G7" i="27"/>
  <c r="E7" i="27"/>
  <c r="K5" i="27"/>
  <c r="K13" i="27"/>
  <c r="K14" i="27"/>
  <c r="K15" i="27"/>
  <c r="K16" i="27"/>
  <c r="K17" i="27"/>
  <c r="K18" i="27"/>
  <c r="K19" i="27"/>
  <c r="K20" i="27"/>
  <c r="I5" i="27"/>
  <c r="G5" i="27"/>
  <c r="E5" i="27"/>
  <c r="G13" i="27"/>
  <c r="G14" i="27"/>
  <c r="G15" i="27"/>
  <c r="G16" i="27"/>
  <c r="G17" i="27"/>
  <c r="G18" i="27"/>
  <c r="G19" i="27"/>
  <c r="G20" i="27"/>
  <c r="K50" i="27"/>
  <c r="I50" i="27"/>
  <c r="G50" i="27"/>
  <c r="G51" i="27"/>
  <c r="G52" i="27"/>
  <c r="G53" i="27"/>
  <c r="G54" i="27"/>
  <c r="G55" i="27"/>
  <c r="G56" i="27"/>
  <c r="G57" i="27"/>
  <c r="G58" i="27"/>
  <c r="G59" i="27"/>
  <c r="G60" i="27"/>
  <c r="G61" i="27"/>
  <c r="G62" i="27"/>
  <c r="E50" i="27"/>
  <c r="K51" i="27"/>
  <c r="I51" i="27"/>
  <c r="E51" i="27"/>
  <c r="K52" i="27"/>
  <c r="I52" i="27"/>
  <c r="E52" i="27"/>
  <c r="E53" i="27"/>
  <c r="E54" i="27"/>
  <c r="E55" i="27"/>
  <c r="E56" i="27"/>
  <c r="E57" i="27"/>
  <c r="E58" i="27"/>
  <c r="E59" i="27"/>
  <c r="E60" i="27"/>
  <c r="E61" i="27"/>
  <c r="E62" i="27"/>
  <c r="K53" i="27"/>
  <c r="I53" i="27"/>
  <c r="K54" i="27"/>
  <c r="I54" i="27"/>
  <c r="K55" i="27"/>
  <c r="I55" i="27"/>
  <c r="K56" i="27"/>
  <c r="I56" i="27"/>
  <c r="K57" i="27"/>
  <c r="I57" i="27"/>
  <c r="K58" i="27"/>
  <c r="I58" i="27"/>
  <c r="K59" i="27"/>
  <c r="I59" i="27"/>
  <c r="K60" i="27"/>
  <c r="I60" i="27"/>
  <c r="K61" i="27"/>
  <c r="I61" i="27"/>
  <c r="K62" i="27"/>
  <c r="I62" i="27"/>
  <c r="K34" i="27"/>
  <c r="K35" i="27"/>
  <c r="K36" i="27"/>
  <c r="K37" i="27"/>
  <c r="K38" i="27"/>
  <c r="K39" i="27"/>
  <c r="K40" i="27"/>
  <c r="K41" i="27"/>
  <c r="K42" i="27"/>
  <c r="I34" i="27"/>
  <c r="G34" i="27"/>
  <c r="I35" i="27"/>
  <c r="G35" i="27"/>
  <c r="I36" i="27"/>
  <c r="G36" i="27"/>
  <c r="I37" i="27"/>
  <c r="G37" i="27"/>
  <c r="I38" i="27"/>
  <c r="G38" i="27"/>
  <c r="I39" i="27"/>
  <c r="G39" i="27"/>
  <c r="I40" i="27"/>
  <c r="G40" i="27"/>
  <c r="I41" i="27"/>
  <c r="G41" i="27"/>
  <c r="I42" i="27"/>
  <c r="L42" i="27" s="1"/>
  <c r="G42" i="27"/>
  <c r="I13" i="27"/>
  <c r="E13" i="27"/>
  <c r="I14" i="27"/>
  <c r="E14" i="27"/>
  <c r="I15" i="27"/>
  <c r="E15" i="27"/>
  <c r="I16" i="27"/>
  <c r="E16" i="27"/>
  <c r="I17" i="27"/>
  <c r="E17" i="27"/>
  <c r="I18" i="27"/>
  <c r="E18" i="27"/>
  <c r="I19" i="27"/>
  <c r="E19" i="27"/>
  <c r="I20" i="27"/>
  <c r="E20" i="27"/>
  <c r="E40" i="28"/>
  <c r="K20" i="28"/>
  <c r="K21" i="28"/>
  <c r="K22" i="28"/>
  <c r="K23" i="28"/>
  <c r="K24" i="28"/>
  <c r="K25" i="28"/>
  <c r="K26" i="28"/>
  <c r="K27" i="28"/>
  <c r="K28" i="28"/>
  <c r="K29" i="28"/>
  <c r="I20" i="28"/>
  <c r="G20" i="28"/>
  <c r="E20" i="28"/>
  <c r="K40" i="28"/>
  <c r="L40" i="28" s="1"/>
  <c r="I40" i="28"/>
  <c r="I41" i="28"/>
  <c r="I42" i="28"/>
  <c r="I43" i="28"/>
  <c r="I44" i="28"/>
  <c r="I45" i="28"/>
  <c r="I46" i="28"/>
  <c r="I47" i="28"/>
  <c r="I48" i="28"/>
  <c r="I49" i="28"/>
  <c r="I50" i="28"/>
  <c r="I51" i="28"/>
  <c r="I52" i="28"/>
  <c r="G40" i="28"/>
  <c r="K41" i="28"/>
  <c r="K42" i="28"/>
  <c r="K43" i="28"/>
  <c r="K44" i="28"/>
  <c r="K45" i="28"/>
  <c r="K46" i="28"/>
  <c r="K47" i="28"/>
  <c r="K48" i="28"/>
  <c r="K49" i="28"/>
  <c r="K50" i="28"/>
  <c r="K51" i="28"/>
  <c r="K52" i="28"/>
  <c r="G41" i="28"/>
  <c r="E41" i="28"/>
  <c r="L41" i="28" s="1"/>
  <c r="E42" i="28"/>
  <c r="E43" i="28"/>
  <c r="E44" i="28"/>
  <c r="E45" i="28"/>
  <c r="L45" i="28" s="1"/>
  <c r="E46" i="28"/>
  <c r="E47" i="28"/>
  <c r="E48" i="28"/>
  <c r="E49" i="28"/>
  <c r="L49" i="28" s="1"/>
  <c r="E50" i="28"/>
  <c r="E51" i="28"/>
  <c r="E52" i="28"/>
  <c r="G42" i="28"/>
  <c r="G43" i="28"/>
  <c r="G44" i="28"/>
  <c r="G45" i="28"/>
  <c r="G46" i="28"/>
  <c r="G47" i="28"/>
  <c r="G48" i="28"/>
  <c r="G49" i="28"/>
  <c r="G50" i="28"/>
  <c r="G51" i="28"/>
  <c r="G52" i="28"/>
  <c r="I21" i="28"/>
  <c r="G21" i="28"/>
  <c r="G22" i="28"/>
  <c r="G23" i="28"/>
  <c r="G24" i="28"/>
  <c r="G25" i="28"/>
  <c r="G26" i="28"/>
  <c r="G27" i="28"/>
  <c r="G28" i="28"/>
  <c r="G29" i="28"/>
  <c r="E21" i="28"/>
  <c r="I22" i="28"/>
  <c r="E22" i="28"/>
  <c r="I23" i="28"/>
  <c r="E23" i="28"/>
  <c r="I24" i="28"/>
  <c r="E24" i="28"/>
  <c r="I25" i="28"/>
  <c r="E25" i="28"/>
  <c r="I26" i="28"/>
  <c r="E26" i="28"/>
  <c r="I27" i="28"/>
  <c r="L27" i="28" s="1"/>
  <c r="E27" i="28"/>
  <c r="I28" i="28"/>
  <c r="E28" i="28"/>
  <c r="I29" i="28"/>
  <c r="E29" i="28"/>
  <c r="K28" i="25"/>
  <c r="L28" i="25" s="1"/>
  <c r="K27" i="25"/>
  <c r="K26" i="25"/>
  <c r="I26" i="25"/>
  <c r="G26" i="25"/>
  <c r="E26" i="25"/>
  <c r="G25" i="25"/>
  <c r="G29" i="25"/>
  <c r="G30" i="25"/>
  <c r="G31" i="25"/>
  <c r="G32" i="25"/>
  <c r="G33" i="25"/>
  <c r="G34" i="25"/>
  <c r="K25" i="25"/>
  <c r="I25" i="25"/>
  <c r="I35" i="25" s="1"/>
  <c r="E25" i="25"/>
  <c r="E29" i="25"/>
  <c r="E30" i="25"/>
  <c r="E31" i="25"/>
  <c r="E32" i="25"/>
  <c r="E33" i="25"/>
  <c r="E34" i="25"/>
  <c r="K10" i="25"/>
  <c r="I10" i="25"/>
  <c r="G10" i="25"/>
  <c r="E10" i="25"/>
  <c r="K9" i="25"/>
  <c r="I9" i="25"/>
  <c r="G9" i="25"/>
  <c r="E9" i="25"/>
  <c r="K8" i="25"/>
  <c r="I8" i="25"/>
  <c r="G8" i="25"/>
  <c r="E8" i="25"/>
  <c r="K7" i="25"/>
  <c r="K6" i="25"/>
  <c r="L6" i="25" s="1"/>
  <c r="I6" i="25"/>
  <c r="G6" i="25"/>
  <c r="G11" i="25"/>
  <c r="G12" i="25"/>
  <c r="G13" i="25"/>
  <c r="G14" i="25"/>
  <c r="G15" i="25"/>
  <c r="G16" i="25"/>
  <c r="G17" i="25"/>
  <c r="G18" i="25"/>
  <c r="E6" i="25"/>
  <c r="E11" i="25"/>
  <c r="E12" i="25"/>
  <c r="E13" i="25"/>
  <c r="E14" i="25"/>
  <c r="E15" i="25"/>
  <c r="E16" i="25"/>
  <c r="E17" i="25"/>
  <c r="E18" i="25"/>
  <c r="K29" i="25"/>
  <c r="I29" i="25"/>
  <c r="K30" i="25"/>
  <c r="I30" i="25"/>
  <c r="K31" i="25"/>
  <c r="I31" i="25"/>
  <c r="K32" i="25"/>
  <c r="I32" i="25"/>
  <c r="K33" i="25"/>
  <c r="I33" i="25"/>
  <c r="K34" i="25"/>
  <c r="I34" i="25"/>
  <c r="K11" i="25"/>
  <c r="K12" i="25"/>
  <c r="K13" i="25"/>
  <c r="K14" i="25"/>
  <c r="K15" i="25"/>
  <c r="K16" i="25"/>
  <c r="K17" i="25"/>
  <c r="K18" i="25"/>
  <c r="I11" i="25"/>
  <c r="I12" i="25"/>
  <c r="I13" i="25"/>
  <c r="I14" i="25"/>
  <c r="I15" i="25"/>
  <c r="I16" i="25"/>
  <c r="I17" i="25"/>
  <c r="I18" i="25"/>
  <c r="K66" i="13"/>
  <c r="I66" i="13"/>
  <c r="G66" i="13"/>
  <c r="L66" i="13" s="1"/>
  <c r="E66" i="13"/>
  <c r="E67" i="13"/>
  <c r="E68" i="13"/>
  <c r="E69" i="13"/>
  <c r="E70" i="13"/>
  <c r="E71" i="13"/>
  <c r="E72" i="13"/>
  <c r="E73" i="13"/>
  <c r="K32" i="13"/>
  <c r="I32" i="13"/>
  <c r="G32" i="13"/>
  <c r="E32" i="13"/>
  <c r="E42" i="13" s="1"/>
  <c r="K7" i="13"/>
  <c r="K8" i="13"/>
  <c r="K9" i="13"/>
  <c r="I7" i="13"/>
  <c r="G7" i="13"/>
  <c r="E7" i="13"/>
  <c r="I6" i="13"/>
  <c r="G6" i="13"/>
  <c r="L6" i="13" s="1"/>
  <c r="E6" i="13"/>
  <c r="K67" i="13"/>
  <c r="I67" i="13"/>
  <c r="G67" i="13"/>
  <c r="L67" i="13" s="1"/>
  <c r="K68" i="13"/>
  <c r="I68" i="13"/>
  <c r="G68" i="13"/>
  <c r="K69" i="13"/>
  <c r="I69" i="13"/>
  <c r="G69" i="13"/>
  <c r="K70" i="13"/>
  <c r="I70" i="13"/>
  <c r="G70" i="13"/>
  <c r="K71" i="13"/>
  <c r="I71" i="13"/>
  <c r="G71" i="13"/>
  <c r="L71" i="13" s="1"/>
  <c r="K72" i="13"/>
  <c r="I72" i="13"/>
  <c r="G72" i="13"/>
  <c r="K73" i="13"/>
  <c r="I73" i="13"/>
  <c r="G73" i="13"/>
  <c r="K49" i="13"/>
  <c r="K50" i="13"/>
  <c r="K51" i="13"/>
  <c r="K52" i="13"/>
  <c r="K53" i="13"/>
  <c r="K54" i="13"/>
  <c r="K55" i="13"/>
  <c r="K56" i="13"/>
  <c r="K57" i="13"/>
  <c r="K58" i="13"/>
  <c r="I49" i="13"/>
  <c r="G49" i="13"/>
  <c r="E49" i="13"/>
  <c r="I50" i="13"/>
  <c r="G50" i="13"/>
  <c r="E50" i="13"/>
  <c r="G51" i="13"/>
  <c r="G52" i="13"/>
  <c r="L52" i="13" s="1"/>
  <c r="G53" i="13"/>
  <c r="G54" i="13"/>
  <c r="G55" i="13"/>
  <c r="G56" i="13"/>
  <c r="G57" i="13"/>
  <c r="G58" i="13"/>
  <c r="I51" i="13"/>
  <c r="E51" i="13"/>
  <c r="I52" i="13"/>
  <c r="E52" i="13"/>
  <c r="I53" i="13"/>
  <c r="E53" i="13"/>
  <c r="I54" i="13"/>
  <c r="E54" i="13"/>
  <c r="I55" i="13"/>
  <c r="E55" i="13"/>
  <c r="I56" i="13"/>
  <c r="E56" i="13"/>
  <c r="I57" i="13"/>
  <c r="E57" i="13"/>
  <c r="I58" i="13"/>
  <c r="E58" i="13"/>
  <c r="K34" i="13"/>
  <c r="I34" i="13"/>
  <c r="G34" i="13"/>
  <c r="E34" i="13"/>
  <c r="K35" i="13"/>
  <c r="I35" i="13"/>
  <c r="G35" i="13"/>
  <c r="E35" i="13"/>
  <c r="K36" i="13"/>
  <c r="I36" i="13"/>
  <c r="G36" i="13"/>
  <c r="E36" i="13"/>
  <c r="K37" i="13"/>
  <c r="I37" i="13"/>
  <c r="G37" i="13"/>
  <c r="E37" i="13"/>
  <c r="K38" i="13"/>
  <c r="I38" i="13"/>
  <c r="G38" i="13"/>
  <c r="E38" i="13"/>
  <c r="K39" i="13"/>
  <c r="I39" i="13"/>
  <c r="L39" i="13" s="1"/>
  <c r="G39" i="13"/>
  <c r="E39" i="13"/>
  <c r="K40" i="13"/>
  <c r="I40" i="13"/>
  <c r="G40" i="13"/>
  <c r="E40" i="13"/>
  <c r="K41" i="13"/>
  <c r="I41" i="13"/>
  <c r="G41" i="13"/>
  <c r="E41" i="13"/>
  <c r="K20" i="13"/>
  <c r="L20" i="13"/>
  <c r="I20" i="13"/>
  <c r="G20" i="13"/>
  <c r="G21" i="13"/>
  <c r="G22" i="13"/>
  <c r="G23" i="13"/>
  <c r="G24" i="13"/>
  <c r="E20" i="13"/>
  <c r="K21" i="13"/>
  <c r="L21" i="13" s="1"/>
  <c r="I21" i="13"/>
  <c r="E21" i="13"/>
  <c r="E22" i="13"/>
  <c r="E23" i="13"/>
  <c r="E24" i="13"/>
  <c r="K22" i="13"/>
  <c r="K23" i="13"/>
  <c r="K24" i="13"/>
  <c r="L24" i="13" s="1"/>
  <c r="I22" i="13"/>
  <c r="I23" i="13"/>
  <c r="I24" i="13"/>
  <c r="I8" i="13"/>
  <c r="G8" i="13"/>
  <c r="E8" i="13"/>
  <c r="I9" i="13"/>
  <c r="G9" i="13"/>
  <c r="E9" i="13"/>
  <c r="K27" i="5"/>
  <c r="I27" i="5"/>
  <c r="G27" i="5"/>
  <c r="E27" i="5"/>
  <c r="K25" i="5"/>
  <c r="I25" i="5"/>
  <c r="G25" i="5"/>
  <c r="G28" i="5"/>
  <c r="G29" i="5"/>
  <c r="G30" i="5"/>
  <c r="G31" i="5"/>
  <c r="G32" i="5"/>
  <c r="G33" i="5"/>
  <c r="G34" i="5"/>
  <c r="E25" i="5"/>
  <c r="K7" i="5"/>
  <c r="I7" i="5"/>
  <c r="G7" i="5"/>
  <c r="E7" i="5"/>
  <c r="K6" i="5"/>
  <c r="I6" i="5"/>
  <c r="G6" i="5"/>
  <c r="E6" i="5"/>
  <c r="E10" i="5"/>
  <c r="E12" i="5"/>
  <c r="E13" i="5"/>
  <c r="E14" i="5"/>
  <c r="E15" i="5"/>
  <c r="E16" i="5"/>
  <c r="E17" i="5"/>
  <c r="E18" i="5"/>
  <c r="K59" i="5"/>
  <c r="K60" i="5"/>
  <c r="K61" i="5"/>
  <c r="K62" i="5"/>
  <c r="K63" i="5"/>
  <c r="K64" i="5"/>
  <c r="K65" i="5"/>
  <c r="K66" i="5"/>
  <c r="K67" i="5"/>
  <c r="K68" i="5"/>
  <c r="I59" i="5"/>
  <c r="G59" i="5"/>
  <c r="E59" i="5"/>
  <c r="I60" i="5"/>
  <c r="G60" i="5"/>
  <c r="E60" i="5"/>
  <c r="G61" i="5"/>
  <c r="G62" i="5"/>
  <c r="G63" i="5"/>
  <c r="G64" i="5"/>
  <c r="G65" i="5"/>
  <c r="G66" i="5"/>
  <c r="G67" i="5"/>
  <c r="G68" i="5"/>
  <c r="I61" i="5"/>
  <c r="E61" i="5"/>
  <c r="I62" i="5"/>
  <c r="E62" i="5"/>
  <c r="I63" i="5"/>
  <c r="E63" i="5"/>
  <c r="I64" i="5"/>
  <c r="E64" i="5"/>
  <c r="I65" i="5"/>
  <c r="E65" i="5"/>
  <c r="I66" i="5"/>
  <c r="E66" i="5"/>
  <c r="I67" i="5"/>
  <c r="E67" i="5"/>
  <c r="I68" i="5"/>
  <c r="E68" i="5"/>
  <c r="K42" i="5"/>
  <c r="K43" i="5"/>
  <c r="K44" i="5"/>
  <c r="K45" i="5"/>
  <c r="K46" i="5"/>
  <c r="K47" i="5"/>
  <c r="K48" i="5"/>
  <c r="K49" i="5"/>
  <c r="K50" i="5"/>
  <c r="K51" i="5"/>
  <c r="I42" i="5"/>
  <c r="G42" i="5"/>
  <c r="L42" i="5" s="1"/>
  <c r="E42" i="5"/>
  <c r="E43" i="5"/>
  <c r="E44" i="5"/>
  <c r="E45" i="5"/>
  <c r="E46" i="5"/>
  <c r="E47" i="5"/>
  <c r="E48" i="5"/>
  <c r="E49" i="5"/>
  <c r="E50" i="5"/>
  <c r="E51" i="5"/>
  <c r="I43" i="5"/>
  <c r="G43" i="5"/>
  <c r="I44" i="5"/>
  <c r="G44" i="5"/>
  <c r="I45" i="5"/>
  <c r="G45" i="5"/>
  <c r="I46" i="5"/>
  <c r="G46" i="5"/>
  <c r="I47" i="5"/>
  <c r="G47" i="5"/>
  <c r="I48" i="5"/>
  <c r="G48" i="5"/>
  <c r="I49" i="5"/>
  <c r="G49" i="5"/>
  <c r="I50" i="5"/>
  <c r="G50" i="5"/>
  <c r="I51" i="5"/>
  <c r="G51" i="5"/>
  <c r="K12" i="5"/>
  <c r="K13" i="5"/>
  <c r="I13" i="5"/>
  <c r="G13" i="5"/>
  <c r="K14" i="5"/>
  <c r="K15" i="5"/>
  <c r="I15" i="5"/>
  <c r="G15" i="5"/>
  <c r="L15" i="5" s="1"/>
  <c r="K16" i="5"/>
  <c r="K17" i="5"/>
  <c r="I17" i="5"/>
  <c r="G17" i="5"/>
  <c r="K18" i="5"/>
  <c r="I10" i="5"/>
  <c r="G10" i="5"/>
  <c r="I12" i="5"/>
  <c r="I14" i="5"/>
  <c r="G14" i="5"/>
  <c r="I16" i="5"/>
  <c r="I18" i="5"/>
  <c r="G18" i="5"/>
  <c r="G12" i="5"/>
  <c r="G16" i="5"/>
  <c r="K28" i="5"/>
  <c r="K29" i="5"/>
  <c r="K30" i="5"/>
  <c r="K31" i="5"/>
  <c r="K32" i="5"/>
  <c r="K33" i="5"/>
  <c r="K34" i="5"/>
  <c r="I28" i="5"/>
  <c r="E28" i="5"/>
  <c r="I29" i="5"/>
  <c r="E29" i="5"/>
  <c r="I30" i="5"/>
  <c r="E30" i="5"/>
  <c r="I31" i="5"/>
  <c r="E31" i="5"/>
  <c r="I32" i="5"/>
  <c r="E32" i="5"/>
  <c r="I33" i="5"/>
  <c r="E33" i="5"/>
  <c r="I34" i="5"/>
  <c r="E34" i="5"/>
  <c r="K45" i="39"/>
  <c r="I45" i="39"/>
  <c r="G45" i="39"/>
  <c r="E45" i="39"/>
  <c r="K44" i="39"/>
  <c r="I44" i="39"/>
  <c r="G44" i="39"/>
  <c r="E44" i="39"/>
  <c r="K43" i="39"/>
  <c r="I43" i="39"/>
  <c r="G43" i="39"/>
  <c r="E43" i="39"/>
  <c r="K42" i="39"/>
  <c r="I42" i="39"/>
  <c r="G42" i="39"/>
  <c r="E42" i="39"/>
  <c r="K41" i="39"/>
  <c r="K46" i="39"/>
  <c r="K47" i="39"/>
  <c r="K48" i="39"/>
  <c r="K49" i="39"/>
  <c r="K50" i="39"/>
  <c r="K51" i="39"/>
  <c r="K52" i="39"/>
  <c r="K53" i="39"/>
  <c r="K54" i="39"/>
  <c r="I41" i="39"/>
  <c r="G41" i="39"/>
  <c r="G46" i="39"/>
  <c r="G47" i="39"/>
  <c r="G48" i="39"/>
  <c r="G49" i="39"/>
  <c r="G50" i="39"/>
  <c r="G51" i="39"/>
  <c r="G52" i="39"/>
  <c r="G53" i="39"/>
  <c r="G54" i="39"/>
  <c r="E41" i="39"/>
  <c r="I52" i="39"/>
  <c r="E52" i="39"/>
  <c r="I48" i="39"/>
  <c r="E48" i="39"/>
  <c r="I47" i="39"/>
  <c r="E47" i="39"/>
  <c r="L47" i="39" s="1"/>
  <c r="E46" i="39"/>
  <c r="I49" i="39"/>
  <c r="E49" i="39"/>
  <c r="I50" i="39"/>
  <c r="E50" i="39"/>
  <c r="I51" i="39"/>
  <c r="E51" i="39"/>
  <c r="L51" i="39" s="1"/>
  <c r="I53" i="39"/>
  <c r="E53" i="39"/>
  <c r="I54" i="39"/>
  <c r="E54" i="39"/>
  <c r="K23" i="39"/>
  <c r="I23" i="39"/>
  <c r="G23" i="39"/>
  <c r="E23" i="39"/>
  <c r="G24" i="39"/>
  <c r="G25" i="39"/>
  <c r="G26" i="39"/>
  <c r="G27" i="39"/>
  <c r="L27" i="39" s="1"/>
  <c r="G28" i="39"/>
  <c r="G29" i="39"/>
  <c r="G30" i="39"/>
  <c r="G31" i="39"/>
  <c r="G32" i="39"/>
  <c r="K24" i="39"/>
  <c r="I24" i="39"/>
  <c r="E24" i="39"/>
  <c r="E25" i="39"/>
  <c r="E26" i="39"/>
  <c r="E27" i="39"/>
  <c r="E28" i="39"/>
  <c r="E29" i="39"/>
  <c r="E30" i="39"/>
  <c r="E31" i="39"/>
  <c r="E32" i="39"/>
  <c r="K25" i="39"/>
  <c r="I25" i="39"/>
  <c r="K26" i="39"/>
  <c r="I26" i="39"/>
  <c r="K27" i="39"/>
  <c r="I27" i="39"/>
  <c r="K28" i="39"/>
  <c r="I28" i="39"/>
  <c r="L28" i="39" s="1"/>
  <c r="K29" i="39"/>
  <c r="I29" i="39"/>
  <c r="K30" i="39"/>
  <c r="I30" i="39"/>
  <c r="K31" i="39"/>
  <c r="I31" i="39"/>
  <c r="K32" i="39"/>
  <c r="I32" i="39"/>
  <c r="K6" i="39"/>
  <c r="K7" i="39"/>
  <c r="K8" i="39"/>
  <c r="K9" i="39"/>
  <c r="K10" i="39"/>
  <c r="K11" i="39"/>
  <c r="K12" i="39"/>
  <c r="K13" i="39"/>
  <c r="K14" i="39"/>
  <c r="K15" i="39"/>
  <c r="I6" i="39"/>
  <c r="G6" i="39"/>
  <c r="E6" i="39"/>
  <c r="I7" i="39"/>
  <c r="G7" i="39"/>
  <c r="E7" i="39"/>
  <c r="G8" i="39"/>
  <c r="G9" i="39"/>
  <c r="G10" i="39"/>
  <c r="G11" i="39"/>
  <c r="G12" i="39"/>
  <c r="G13" i="39"/>
  <c r="G14" i="39"/>
  <c r="G15" i="39"/>
  <c r="I8" i="39"/>
  <c r="E8" i="39"/>
  <c r="I9" i="39"/>
  <c r="E9" i="39"/>
  <c r="I10" i="39"/>
  <c r="E10" i="39"/>
  <c r="I11" i="39"/>
  <c r="E11" i="39"/>
  <c r="I12" i="39"/>
  <c r="E12" i="39"/>
  <c r="I13" i="39"/>
  <c r="E13" i="39"/>
  <c r="I14" i="39"/>
  <c r="E14" i="39"/>
  <c r="I15" i="39"/>
  <c r="E15" i="39"/>
  <c r="K16" i="40"/>
  <c r="I16" i="40"/>
  <c r="G16" i="40"/>
  <c r="E16" i="40"/>
  <c r="K17" i="40"/>
  <c r="I17" i="40"/>
  <c r="G17" i="40"/>
  <c r="E17" i="40"/>
  <c r="K5" i="40"/>
  <c r="I5" i="40"/>
  <c r="G5" i="40"/>
  <c r="E5" i="40"/>
  <c r="L5" i="40" s="1"/>
  <c r="E6" i="40"/>
  <c r="E7" i="40"/>
  <c r="E8" i="40"/>
  <c r="E9" i="40"/>
  <c r="E10" i="40"/>
  <c r="E11" i="40"/>
  <c r="E12" i="40"/>
  <c r="E13" i="40"/>
  <c r="L13" i="40" s="1"/>
  <c r="E14" i="40"/>
  <c r="E15" i="40"/>
  <c r="E18" i="40"/>
  <c r="E19" i="40"/>
  <c r="L19" i="40" s="1"/>
  <c r="E20" i="40"/>
  <c r="E21" i="40"/>
  <c r="E22" i="40"/>
  <c r="E23" i="40"/>
  <c r="L23" i="40" s="1"/>
  <c r="E24" i="40"/>
  <c r="K6" i="40"/>
  <c r="I6" i="40"/>
  <c r="G6" i="40"/>
  <c r="K7" i="40"/>
  <c r="I7" i="40"/>
  <c r="G7" i="40"/>
  <c r="K8" i="40"/>
  <c r="K9" i="40"/>
  <c r="K10" i="40"/>
  <c r="K11" i="40"/>
  <c r="K12" i="40"/>
  <c r="K13" i="40"/>
  <c r="K14" i="40"/>
  <c r="K15" i="40"/>
  <c r="K18" i="40"/>
  <c r="K19" i="40"/>
  <c r="K20" i="40"/>
  <c r="K21" i="40"/>
  <c r="K22" i="40"/>
  <c r="K23" i="40"/>
  <c r="K24" i="40"/>
  <c r="I8" i="40"/>
  <c r="G8" i="40"/>
  <c r="I9" i="40"/>
  <c r="G9" i="40"/>
  <c r="I10" i="40"/>
  <c r="G10" i="40"/>
  <c r="I11" i="40"/>
  <c r="G11" i="40"/>
  <c r="I12" i="40"/>
  <c r="G12" i="40"/>
  <c r="I13" i="40"/>
  <c r="G13" i="40"/>
  <c r="I14" i="40"/>
  <c r="G14" i="40"/>
  <c r="I15" i="40"/>
  <c r="G15" i="40"/>
  <c r="I18" i="40"/>
  <c r="G18" i="40"/>
  <c r="I19" i="40"/>
  <c r="G19" i="40"/>
  <c r="I20" i="40"/>
  <c r="G20" i="40"/>
  <c r="I21" i="40"/>
  <c r="G21" i="40"/>
  <c r="I22" i="40"/>
  <c r="G22" i="40"/>
  <c r="I23" i="40"/>
  <c r="G23" i="40"/>
  <c r="I24" i="40"/>
  <c r="G24" i="40"/>
  <c r="E6" i="33"/>
  <c r="E7" i="33"/>
  <c r="K8" i="33"/>
  <c r="E8" i="33"/>
  <c r="K9" i="33"/>
  <c r="I9" i="33"/>
  <c r="G9" i="33"/>
  <c r="E9" i="33"/>
  <c r="G10" i="33"/>
  <c r="G11" i="33"/>
  <c r="K10" i="33"/>
  <c r="I10" i="33"/>
  <c r="E10" i="33"/>
  <c r="K11" i="33"/>
  <c r="I11" i="33"/>
  <c r="E11" i="33"/>
  <c r="K16" i="34"/>
  <c r="I16" i="34"/>
  <c r="G16" i="34"/>
  <c r="E16" i="34"/>
  <c r="K17" i="34"/>
  <c r="I17" i="34"/>
  <c r="G17" i="34"/>
  <c r="E17" i="34"/>
  <c r="K5" i="34"/>
  <c r="I5" i="34"/>
  <c r="G5" i="34"/>
  <c r="E5" i="34"/>
  <c r="K6" i="34"/>
  <c r="K7" i="34"/>
  <c r="K8" i="34"/>
  <c r="K9" i="34"/>
  <c r="K10" i="34"/>
  <c r="K11" i="34"/>
  <c r="K12" i="34"/>
  <c r="K13" i="34"/>
  <c r="K14" i="34"/>
  <c r="K15" i="34"/>
  <c r="K18" i="34"/>
  <c r="K19" i="34"/>
  <c r="K20" i="34"/>
  <c r="K21" i="34"/>
  <c r="I6" i="34"/>
  <c r="G6" i="34"/>
  <c r="E6" i="34"/>
  <c r="I7" i="34"/>
  <c r="G7" i="34"/>
  <c r="E7" i="34"/>
  <c r="G8" i="34"/>
  <c r="G9" i="34"/>
  <c r="G10" i="34"/>
  <c r="G11" i="34"/>
  <c r="G12" i="34"/>
  <c r="G13" i="34"/>
  <c r="G14" i="34"/>
  <c r="G15" i="34"/>
  <c r="G18" i="34"/>
  <c r="G19" i="34"/>
  <c r="G20" i="34"/>
  <c r="G21" i="34"/>
  <c r="I8" i="34"/>
  <c r="E8" i="34"/>
  <c r="I9" i="34"/>
  <c r="E9" i="34"/>
  <c r="I10" i="34"/>
  <c r="E10" i="34"/>
  <c r="I11" i="34"/>
  <c r="E11" i="34"/>
  <c r="I12" i="34"/>
  <c r="E12" i="34"/>
  <c r="I13" i="34"/>
  <c r="E13" i="34"/>
  <c r="I14" i="34"/>
  <c r="E14" i="34"/>
  <c r="I15" i="34"/>
  <c r="E15" i="34"/>
  <c r="I18" i="34"/>
  <c r="E18" i="34"/>
  <c r="I19" i="34"/>
  <c r="E19" i="34"/>
  <c r="I20" i="34"/>
  <c r="E20" i="34"/>
  <c r="I21" i="34"/>
  <c r="E21" i="34"/>
  <c r="K5" i="35"/>
  <c r="I5" i="35"/>
  <c r="G5" i="35"/>
  <c r="E5" i="35"/>
  <c r="K16" i="35"/>
  <c r="I16" i="35"/>
  <c r="G16" i="35"/>
  <c r="E16" i="35"/>
  <c r="K17" i="35"/>
  <c r="I17" i="35"/>
  <c r="G17" i="35"/>
  <c r="E17" i="35"/>
  <c r="L17" i="35" s="1"/>
  <c r="K6" i="35"/>
  <c r="I6" i="35"/>
  <c r="G6" i="35"/>
  <c r="E6" i="35"/>
  <c r="K7" i="35"/>
  <c r="I7" i="35"/>
  <c r="G7" i="35"/>
  <c r="E7" i="35"/>
  <c r="L7" i="35" s="1"/>
  <c r="K8" i="35"/>
  <c r="I8" i="35"/>
  <c r="G8" i="35"/>
  <c r="E8" i="35"/>
  <c r="L8" i="35" s="1"/>
  <c r="K9" i="35"/>
  <c r="I9" i="35"/>
  <c r="G9" i="35"/>
  <c r="G10" i="35"/>
  <c r="G11" i="35"/>
  <c r="G12" i="35"/>
  <c r="G13" i="35"/>
  <c r="G14" i="35"/>
  <c r="G15" i="35"/>
  <c r="G18" i="35"/>
  <c r="G19" i="35"/>
  <c r="G20" i="35"/>
  <c r="G21" i="35"/>
  <c r="G22" i="35"/>
  <c r="E9" i="35"/>
  <c r="K10" i="35"/>
  <c r="I10" i="35"/>
  <c r="E10" i="35"/>
  <c r="K11" i="35"/>
  <c r="I11" i="35"/>
  <c r="E11" i="35"/>
  <c r="K12" i="35"/>
  <c r="I12" i="35"/>
  <c r="E12" i="35"/>
  <c r="K13" i="35"/>
  <c r="I13" i="35"/>
  <c r="E13" i="35"/>
  <c r="K14" i="35"/>
  <c r="I14" i="35"/>
  <c r="E14" i="35"/>
  <c r="K15" i="35"/>
  <c r="I15" i="35"/>
  <c r="L15" i="35" s="1"/>
  <c r="E15" i="35"/>
  <c r="K18" i="35"/>
  <c r="I18" i="35"/>
  <c r="E18" i="35"/>
  <c r="K19" i="35"/>
  <c r="I19" i="35"/>
  <c r="E19" i="35"/>
  <c r="K20" i="35"/>
  <c r="L20" i="35" s="1"/>
  <c r="I20" i="35"/>
  <c r="E20" i="35"/>
  <c r="K21" i="35"/>
  <c r="I21" i="35"/>
  <c r="L21" i="35" s="1"/>
  <c r="E21" i="35"/>
  <c r="K22" i="35"/>
  <c r="I22" i="35"/>
  <c r="E22" i="35"/>
  <c r="F6" i="2"/>
  <c r="L6" i="2"/>
  <c r="F7" i="2"/>
  <c r="L7" i="2"/>
  <c r="F8" i="2"/>
  <c r="L8" i="2"/>
  <c r="F9" i="2"/>
  <c r="L9" i="2"/>
  <c r="F10" i="2"/>
  <c r="L10" i="2"/>
  <c r="L11" i="2"/>
  <c r="L12" i="2"/>
  <c r="L13" i="2"/>
  <c r="L14" i="2"/>
  <c r="L15" i="2"/>
  <c r="L16" i="2"/>
  <c r="L17" i="2"/>
  <c r="L18" i="2"/>
  <c r="L19" i="2"/>
  <c r="L20" i="2"/>
  <c r="H11" i="2"/>
  <c r="I11" i="2" s="1"/>
  <c r="J11" i="2" s="1"/>
  <c r="H12" i="2"/>
  <c r="H13" i="2"/>
  <c r="I13" i="2"/>
  <c r="J13" i="2" s="1"/>
  <c r="M13" i="2"/>
  <c r="H14" i="2"/>
  <c r="I14" i="2" s="1"/>
  <c r="J14" i="2" s="1"/>
  <c r="M14" i="2" s="1"/>
  <c r="H15" i="2"/>
  <c r="I15" i="2" s="1"/>
  <c r="J15" i="2" s="1"/>
  <c r="O15" i="2" s="1"/>
  <c r="Q15" i="2" s="1"/>
  <c r="H16" i="2"/>
  <c r="I16" i="2"/>
  <c r="J16" i="2" s="1"/>
  <c r="M16" i="2" s="1"/>
  <c r="H17" i="2"/>
  <c r="I17" i="2" s="1"/>
  <c r="J17" i="2" s="1"/>
  <c r="H18" i="2"/>
  <c r="I18" i="2" s="1"/>
  <c r="J18" i="2" s="1"/>
  <c r="H19" i="2"/>
  <c r="I19" i="2"/>
  <c r="J19" i="2" s="1"/>
  <c r="H20" i="2"/>
  <c r="I20" i="2"/>
  <c r="J20" i="2"/>
  <c r="N6" i="2"/>
  <c r="N7" i="2"/>
  <c r="N8" i="2"/>
  <c r="N9" i="2"/>
  <c r="N10" i="2"/>
  <c r="N11" i="2"/>
  <c r="N12" i="2"/>
  <c r="N13" i="2"/>
  <c r="N14" i="2"/>
  <c r="N15" i="2"/>
  <c r="N16" i="2"/>
  <c r="N17" i="2"/>
  <c r="N18" i="2"/>
  <c r="N19" i="2"/>
  <c r="N20" i="2"/>
  <c r="O6" i="2"/>
  <c r="Q6" i="2"/>
  <c r="O9" i="2"/>
  <c r="Q9" i="2"/>
  <c r="P11" i="2"/>
  <c r="P12" i="2"/>
  <c r="P13" i="2"/>
  <c r="P14" i="2"/>
  <c r="P15" i="2"/>
  <c r="P16" i="2"/>
  <c r="P17" i="2"/>
  <c r="P18" i="2"/>
  <c r="P19" i="2"/>
  <c r="P20" i="2"/>
  <c r="V8" i="2"/>
  <c r="V9" i="2"/>
  <c r="V10" i="2"/>
  <c r="T11" i="2"/>
  <c r="U11" i="2"/>
  <c r="T12" i="2"/>
  <c r="U12" i="2"/>
  <c r="T13" i="2"/>
  <c r="U13" i="2"/>
  <c r="T14" i="2"/>
  <c r="U14" i="2"/>
  <c r="T15" i="2"/>
  <c r="U15" i="2"/>
  <c r="T16" i="2"/>
  <c r="U16" i="2"/>
  <c r="T17" i="2"/>
  <c r="U17" i="2"/>
  <c r="T18" i="2"/>
  <c r="U18" i="2"/>
  <c r="T19" i="2"/>
  <c r="U19" i="2"/>
  <c r="T20" i="2"/>
  <c r="U20" i="2"/>
  <c r="AA6" i="2"/>
  <c r="AA7" i="2"/>
  <c r="AA8" i="2"/>
  <c r="AA9" i="2"/>
  <c r="AA10" i="2"/>
  <c r="Z11" i="2"/>
  <c r="AA11" i="2"/>
  <c r="Z12" i="2"/>
  <c r="AA12" i="2"/>
  <c r="Z13" i="2"/>
  <c r="AA13" i="2"/>
  <c r="Z14" i="2"/>
  <c r="AA14" i="2"/>
  <c r="Z15" i="2"/>
  <c r="AA15" i="2"/>
  <c r="Z16" i="2"/>
  <c r="AA16" i="2"/>
  <c r="Z17" i="2"/>
  <c r="AA17" i="2"/>
  <c r="Z18" i="2"/>
  <c r="AA18" i="2"/>
  <c r="Z19" i="2"/>
  <c r="AA19" i="2"/>
  <c r="Z20" i="2"/>
  <c r="AA20" i="2"/>
  <c r="AB11" i="2"/>
  <c r="AC11" i="2"/>
  <c r="AB12" i="2"/>
  <c r="AC12" i="2"/>
  <c r="AB13" i="2"/>
  <c r="AC13" i="2"/>
  <c r="AB14" i="2"/>
  <c r="AC14" i="2"/>
  <c r="AB15" i="2"/>
  <c r="AC15" i="2"/>
  <c r="AB16" i="2"/>
  <c r="AC16" i="2"/>
  <c r="AB17" i="2"/>
  <c r="AC17" i="2"/>
  <c r="AB18" i="2"/>
  <c r="AC18" i="2"/>
  <c r="AB19" i="2"/>
  <c r="AC19" i="2"/>
  <c r="AB20" i="2"/>
  <c r="AC20" i="2"/>
  <c r="K21" i="2"/>
  <c r="AD11" i="2"/>
  <c r="AE11" i="2" s="1"/>
  <c r="AD12" i="2"/>
  <c r="AE12" i="2" s="1"/>
  <c r="AD13" i="2"/>
  <c r="AE13" i="2" s="1"/>
  <c r="AD14" i="2"/>
  <c r="AE14" i="2"/>
  <c r="AD15" i="2"/>
  <c r="AE15" i="2" s="1"/>
  <c r="AD16" i="2"/>
  <c r="AE16" i="2"/>
  <c r="AD17" i="2"/>
  <c r="AE17" i="2" s="1"/>
  <c r="AD18" i="2"/>
  <c r="AE18" i="2" s="1"/>
  <c r="AD19" i="2"/>
  <c r="AE19" i="2" s="1"/>
  <c r="AD20" i="2"/>
  <c r="AE20" i="2" s="1"/>
  <c r="F186" i="41"/>
  <c r="F187" i="41"/>
  <c r="F188" i="41"/>
  <c r="L188" i="41" s="1"/>
  <c r="F189" i="41"/>
  <c r="F190" i="41"/>
  <c r="H186" i="41"/>
  <c r="H187" i="41"/>
  <c r="H188" i="41"/>
  <c r="H189" i="41"/>
  <c r="H190" i="41"/>
  <c r="J186" i="41"/>
  <c r="L186" i="41" s="1"/>
  <c r="J187" i="41"/>
  <c r="J188" i="41"/>
  <c r="J189" i="41"/>
  <c r="J190" i="41"/>
  <c r="L190" i="41" s="1"/>
  <c r="D186" i="41"/>
  <c r="D187" i="41"/>
  <c r="D188" i="41"/>
  <c r="D189" i="41"/>
  <c r="D191" i="41" s="1"/>
  <c r="D190" i="41"/>
  <c r="F177" i="41"/>
  <c r="F178" i="41"/>
  <c r="F179" i="41"/>
  <c r="L179" i="41" s="1"/>
  <c r="F180" i="41"/>
  <c r="F181" i="41"/>
  <c r="H177" i="41"/>
  <c r="H178" i="41"/>
  <c r="H179" i="41"/>
  <c r="H180" i="41"/>
  <c r="H181" i="41"/>
  <c r="J177" i="41"/>
  <c r="L177" i="41" s="1"/>
  <c r="J178" i="41"/>
  <c r="J179" i="41"/>
  <c r="J180" i="41"/>
  <c r="J181" i="41"/>
  <c r="L181" i="41" s="1"/>
  <c r="D177" i="41"/>
  <c r="D178" i="41"/>
  <c r="D179" i="41"/>
  <c r="D180" i="41"/>
  <c r="L180" i="41" s="1"/>
  <c r="D181" i="41"/>
  <c r="F168" i="41"/>
  <c r="F169" i="41"/>
  <c r="F170" i="41"/>
  <c r="L170" i="41" s="1"/>
  <c r="F171" i="41"/>
  <c r="F172" i="41"/>
  <c r="H168" i="41"/>
  <c r="H169" i="41"/>
  <c r="H170" i="41"/>
  <c r="H171" i="41"/>
  <c r="H172" i="41"/>
  <c r="J168" i="41"/>
  <c r="J169" i="41"/>
  <c r="J170" i="41"/>
  <c r="J171" i="41"/>
  <c r="J172" i="41"/>
  <c r="D168" i="41"/>
  <c r="D169" i="41"/>
  <c r="D170" i="41"/>
  <c r="D171" i="41"/>
  <c r="D173" i="41" s="1"/>
  <c r="D172" i="41"/>
  <c r="F159" i="41"/>
  <c r="F160" i="41"/>
  <c r="F161" i="41"/>
  <c r="L161" i="41" s="1"/>
  <c r="F162" i="41"/>
  <c r="F163" i="41"/>
  <c r="H159" i="41"/>
  <c r="H160" i="41"/>
  <c r="H161" i="41"/>
  <c r="H162" i="41"/>
  <c r="H163" i="41"/>
  <c r="J159" i="41"/>
  <c r="J160" i="41"/>
  <c r="J161" i="41"/>
  <c r="J162" i="41"/>
  <c r="J163" i="41"/>
  <c r="L163" i="41" s="1"/>
  <c r="D159" i="41"/>
  <c r="D160" i="41"/>
  <c r="D161" i="41"/>
  <c r="D162" i="41"/>
  <c r="D164" i="41" s="1"/>
  <c r="D163" i="41"/>
  <c r="F112" i="41"/>
  <c r="F113" i="41"/>
  <c r="F114" i="41"/>
  <c r="F115" i="41"/>
  <c r="F116" i="41"/>
  <c r="H112" i="41"/>
  <c r="L112" i="41" s="1"/>
  <c r="H113" i="41"/>
  <c r="H114" i="41"/>
  <c r="H115" i="41"/>
  <c r="H116" i="41"/>
  <c r="J112" i="41"/>
  <c r="J113" i="41"/>
  <c r="J114" i="41"/>
  <c r="J115" i="41"/>
  <c r="L115" i="41" s="1"/>
  <c r="J116" i="41"/>
  <c r="D112" i="41"/>
  <c r="D113" i="41"/>
  <c r="D114" i="41"/>
  <c r="D115" i="41"/>
  <c r="D116" i="41"/>
  <c r="F103" i="41"/>
  <c r="F104" i="41"/>
  <c r="F105" i="41"/>
  <c r="F106" i="41"/>
  <c r="F107" i="41"/>
  <c r="F108" i="41" s="1"/>
  <c r="H103" i="41"/>
  <c r="H104" i="41"/>
  <c r="H105" i="41"/>
  <c r="H106" i="41"/>
  <c r="H108" i="41" s="1"/>
  <c r="H107" i="41"/>
  <c r="J103" i="41"/>
  <c r="J104" i="41"/>
  <c r="J105" i="41"/>
  <c r="J108" i="41" s="1"/>
  <c r="J106" i="41"/>
  <c r="J107" i="41"/>
  <c r="D103" i="41"/>
  <c r="D104" i="41"/>
  <c r="L104" i="41" s="1"/>
  <c r="D105" i="41"/>
  <c r="D106" i="41"/>
  <c r="D107" i="41"/>
  <c r="F94" i="41"/>
  <c r="L94" i="41" s="1"/>
  <c r="F95" i="41"/>
  <c r="F96" i="41"/>
  <c r="F97" i="41"/>
  <c r="F98" i="41"/>
  <c r="L98" i="41" s="1"/>
  <c r="H94" i="41"/>
  <c r="H95" i="41"/>
  <c r="H96" i="41"/>
  <c r="H97" i="41"/>
  <c r="L97" i="41" s="1"/>
  <c r="H98" i="41"/>
  <c r="J94" i="41"/>
  <c r="J95" i="41"/>
  <c r="J96" i="41"/>
  <c r="L96" i="41" s="1"/>
  <c r="J97" i="41"/>
  <c r="J98" i="41"/>
  <c r="D94" i="41"/>
  <c r="D95" i="41"/>
  <c r="L95" i="41" s="1"/>
  <c r="D96" i="41"/>
  <c r="D97" i="41"/>
  <c r="D98" i="41"/>
  <c r="F85" i="41"/>
  <c r="F90" i="41" s="1"/>
  <c r="F86" i="41"/>
  <c r="F87" i="41"/>
  <c r="F88" i="41"/>
  <c r="F89" i="41"/>
  <c r="L89" i="41" s="1"/>
  <c r="H85" i="41"/>
  <c r="H86" i="41"/>
  <c r="H87" i="41"/>
  <c r="H88" i="41"/>
  <c r="L88" i="41" s="1"/>
  <c r="H89" i="41"/>
  <c r="J85" i="41"/>
  <c r="J86" i="41"/>
  <c r="J87" i="41"/>
  <c r="J90" i="41" s="1"/>
  <c r="J88" i="41"/>
  <c r="J89" i="41"/>
  <c r="D85" i="41"/>
  <c r="D86" i="41"/>
  <c r="L86" i="41" s="1"/>
  <c r="D87" i="41"/>
  <c r="D88" i="41"/>
  <c r="D89" i="41"/>
  <c r="F76" i="41"/>
  <c r="L76" i="41" s="1"/>
  <c r="F77" i="41"/>
  <c r="F78" i="41"/>
  <c r="F79" i="41"/>
  <c r="F80" i="41"/>
  <c r="L80" i="41" s="1"/>
  <c r="H76" i="41"/>
  <c r="H77" i="41"/>
  <c r="H78" i="41"/>
  <c r="H79" i="41"/>
  <c r="L79" i="41" s="1"/>
  <c r="H80" i="41"/>
  <c r="J76" i="41"/>
  <c r="J77" i="41"/>
  <c r="J78" i="41"/>
  <c r="L78" i="41" s="1"/>
  <c r="J79" i="41"/>
  <c r="J80" i="41"/>
  <c r="D76" i="41"/>
  <c r="D77" i="41"/>
  <c r="D81" i="41" s="1"/>
  <c r="D78" i="41"/>
  <c r="D79" i="41"/>
  <c r="D80" i="41"/>
  <c r="F67" i="41"/>
  <c r="L67" i="41" s="1"/>
  <c r="F68" i="41"/>
  <c r="F69" i="41"/>
  <c r="F70" i="41"/>
  <c r="F71" i="41"/>
  <c r="H67" i="41"/>
  <c r="H68" i="41"/>
  <c r="H69" i="41"/>
  <c r="H70" i="41"/>
  <c r="L70" i="41" s="1"/>
  <c r="H71" i="41"/>
  <c r="J67" i="41"/>
  <c r="J68" i="41"/>
  <c r="J69" i="41"/>
  <c r="L69" i="41" s="1"/>
  <c r="J70" i="41"/>
  <c r="J71" i="41"/>
  <c r="D67" i="41"/>
  <c r="D68" i="41"/>
  <c r="L68" i="41" s="1"/>
  <c r="D69" i="41"/>
  <c r="D70" i="41"/>
  <c r="D71" i="41"/>
  <c r="F58" i="41"/>
  <c r="F63" i="41" s="1"/>
  <c r="F59" i="41"/>
  <c r="F60" i="41"/>
  <c r="F61" i="41"/>
  <c r="F62" i="41"/>
  <c r="L62" i="41" s="1"/>
  <c r="H58" i="41"/>
  <c r="H59" i="41"/>
  <c r="H60" i="41"/>
  <c r="H61" i="41"/>
  <c r="L61" i="41" s="1"/>
  <c r="H62" i="41"/>
  <c r="J58" i="41"/>
  <c r="J59" i="41"/>
  <c r="J60" i="41"/>
  <c r="L60" i="41" s="1"/>
  <c r="J61" i="41"/>
  <c r="J62" i="41"/>
  <c r="D58" i="41"/>
  <c r="D59" i="41"/>
  <c r="D60" i="41"/>
  <c r="D61" i="41"/>
  <c r="D62" i="41"/>
  <c r="F49" i="41"/>
  <c r="F54" i="41" s="1"/>
  <c r="F50" i="41"/>
  <c r="F51" i="41"/>
  <c r="F52" i="41"/>
  <c r="F53" i="41"/>
  <c r="L53" i="41" s="1"/>
  <c r="H49" i="41"/>
  <c r="H50" i="41"/>
  <c r="H51" i="41"/>
  <c r="H52" i="41"/>
  <c r="L52" i="41" s="1"/>
  <c r="H53" i="41"/>
  <c r="J49" i="41"/>
  <c r="J50" i="41"/>
  <c r="J51" i="41"/>
  <c r="J54" i="41" s="1"/>
  <c r="J52" i="41"/>
  <c r="J53" i="41"/>
  <c r="D49" i="41"/>
  <c r="D50" i="41"/>
  <c r="L50" i="41" s="1"/>
  <c r="D51" i="41"/>
  <c r="D52" i="41"/>
  <c r="D53" i="41"/>
  <c r="F40" i="41"/>
  <c r="L40" i="41" s="1"/>
  <c r="F41" i="41"/>
  <c r="F42" i="41"/>
  <c r="F43" i="41"/>
  <c r="F44" i="41"/>
  <c r="L44" i="41" s="1"/>
  <c r="H40" i="41"/>
  <c r="H41" i="41"/>
  <c r="H42" i="41"/>
  <c r="H43" i="41"/>
  <c r="L43" i="41" s="1"/>
  <c r="H44" i="41"/>
  <c r="J40" i="41"/>
  <c r="J41" i="41"/>
  <c r="J42" i="41"/>
  <c r="J43" i="41"/>
  <c r="J44" i="41"/>
  <c r="D40" i="41"/>
  <c r="D41" i="41"/>
  <c r="D45" i="41" s="1"/>
  <c r="D42" i="41"/>
  <c r="D43" i="41"/>
  <c r="D44" i="41"/>
  <c r="F31" i="41"/>
  <c r="L31" i="41" s="1"/>
  <c r="F32" i="41"/>
  <c r="F33" i="41"/>
  <c r="F34" i="41"/>
  <c r="F35" i="41"/>
  <c r="H31" i="41"/>
  <c r="H32" i="41"/>
  <c r="L32" i="41"/>
  <c r="H33" i="41"/>
  <c r="H34" i="41"/>
  <c r="H35" i="41"/>
  <c r="J31" i="41"/>
  <c r="J32" i="41"/>
  <c r="J33" i="41"/>
  <c r="J34" i="41"/>
  <c r="J35" i="41"/>
  <c r="L35" i="41" s="1"/>
  <c r="D31" i="41"/>
  <c r="D32" i="41"/>
  <c r="D33" i="41"/>
  <c r="L33" i="41" s="1"/>
  <c r="D34" i="41"/>
  <c r="D35" i="41"/>
  <c r="F22" i="41"/>
  <c r="F23" i="41"/>
  <c r="F24" i="41"/>
  <c r="F25" i="41"/>
  <c r="F26" i="41"/>
  <c r="H22" i="41"/>
  <c r="H27" i="41" s="1"/>
  <c r="H23" i="41"/>
  <c r="H24" i="41"/>
  <c r="H25" i="41"/>
  <c r="L25" i="41" s="1"/>
  <c r="H26" i="41"/>
  <c r="J22" i="41"/>
  <c r="J23" i="41"/>
  <c r="J24" i="41"/>
  <c r="L24" i="41" s="1"/>
  <c r="J25" i="41"/>
  <c r="J26" i="41"/>
  <c r="D22" i="41"/>
  <c r="D23" i="41"/>
  <c r="D24" i="41"/>
  <c r="D25" i="41"/>
  <c r="D26" i="41"/>
  <c r="L26" i="41" s="1"/>
  <c r="F13" i="41"/>
  <c r="F14" i="41"/>
  <c r="F15" i="41"/>
  <c r="L15" i="41"/>
  <c r="F16" i="41"/>
  <c r="F17" i="41"/>
  <c r="H13" i="41"/>
  <c r="H14" i="41"/>
  <c r="L14" i="41" s="1"/>
  <c r="H15" i="41"/>
  <c r="H16" i="41"/>
  <c r="H17" i="41"/>
  <c r="J13" i="41"/>
  <c r="L13" i="41" s="1"/>
  <c r="J14" i="41"/>
  <c r="J15" i="41"/>
  <c r="J16" i="41"/>
  <c r="J17" i="41"/>
  <c r="L17" i="41" s="1"/>
  <c r="D13" i="41"/>
  <c r="D14" i="41"/>
  <c r="D15" i="41"/>
  <c r="D16" i="41"/>
  <c r="L16" i="41" s="1"/>
  <c r="D17" i="41"/>
  <c r="F4" i="41"/>
  <c r="F5" i="41"/>
  <c r="F6" i="41"/>
  <c r="F7" i="41"/>
  <c r="F8" i="41"/>
  <c r="H4" i="41"/>
  <c r="H5" i="41"/>
  <c r="L5" i="41"/>
  <c r="H6" i="41"/>
  <c r="H7" i="41"/>
  <c r="H8" i="41"/>
  <c r="J4" i="41"/>
  <c r="J5" i="41"/>
  <c r="J6" i="41"/>
  <c r="J7" i="41"/>
  <c r="J8" i="41"/>
  <c r="D4" i="41"/>
  <c r="D5" i="41"/>
  <c r="D6" i="41"/>
  <c r="D7" i="41"/>
  <c r="L7" i="41" s="1"/>
  <c r="D8" i="41"/>
  <c r="J121" i="41"/>
  <c r="J122" i="41"/>
  <c r="J127" i="41"/>
  <c r="J128" i="41"/>
  <c r="J129" i="41"/>
  <c r="J130" i="41"/>
  <c r="J131" i="41"/>
  <c r="J132" i="41"/>
  <c r="F121" i="41"/>
  <c r="F122" i="41"/>
  <c r="L122" i="41" s="1"/>
  <c r="F127" i="41"/>
  <c r="F128" i="41"/>
  <c r="F129" i="41"/>
  <c r="F130" i="41"/>
  <c r="F131" i="41"/>
  <c r="F132" i="41"/>
  <c r="H121" i="41"/>
  <c r="H122" i="41"/>
  <c r="H127" i="41"/>
  <c r="H128" i="41"/>
  <c r="H129" i="41"/>
  <c r="H130" i="41"/>
  <c r="H131" i="41"/>
  <c r="H132" i="41"/>
  <c r="D121" i="41"/>
  <c r="L121" i="41"/>
  <c r="D122" i="41"/>
  <c r="D127" i="41"/>
  <c r="L127" i="41" s="1"/>
  <c r="D128" i="41"/>
  <c r="L128" i="41" s="1"/>
  <c r="D129" i="41"/>
  <c r="D130" i="41"/>
  <c r="D131" i="41"/>
  <c r="L131" i="41" s="1"/>
  <c r="D132" i="41"/>
  <c r="L129" i="41"/>
  <c r="AF21" i="2"/>
  <c r="X11" i="2"/>
  <c r="Y11" i="2" s="1"/>
  <c r="X12" i="2"/>
  <c r="Y12" i="2"/>
  <c r="X13" i="2"/>
  <c r="X14" i="2"/>
  <c r="Y14" i="2" s="1"/>
  <c r="X15" i="2"/>
  <c r="Y15" i="2" s="1"/>
  <c r="X16" i="2"/>
  <c r="Y16" i="2" s="1"/>
  <c r="X17" i="2"/>
  <c r="Y17" i="2" s="1"/>
  <c r="X18" i="2"/>
  <c r="Y18" i="2"/>
  <c r="X19" i="2"/>
  <c r="Y19" i="2" s="1"/>
  <c r="X20" i="2"/>
  <c r="Y20" i="2"/>
  <c r="K132" i="41"/>
  <c r="K131" i="41"/>
  <c r="K130" i="41"/>
  <c r="K129" i="41"/>
  <c r="K128" i="41"/>
  <c r="K127" i="41"/>
  <c r="K126" i="41"/>
  <c r="K122" i="41"/>
  <c r="K121" i="41"/>
  <c r="K190" i="41"/>
  <c r="K181" i="41"/>
  <c r="K172" i="41"/>
  <c r="K163" i="41"/>
  <c r="K116" i="41"/>
  <c r="K107" i="41"/>
  <c r="K98" i="41"/>
  <c r="K89" i="41"/>
  <c r="K80" i="41"/>
  <c r="K71" i="41"/>
  <c r="K62" i="41"/>
  <c r="K53" i="41"/>
  <c r="K44" i="41"/>
  <c r="K35" i="41"/>
  <c r="K26" i="41"/>
  <c r="K17" i="41"/>
  <c r="K189" i="41"/>
  <c r="K188" i="41"/>
  <c r="K187" i="41"/>
  <c r="K186" i="41"/>
  <c r="K180" i="41"/>
  <c r="K179" i="41"/>
  <c r="K178" i="41"/>
  <c r="K177" i="41"/>
  <c r="K171" i="41"/>
  <c r="K170" i="41"/>
  <c r="K169" i="41"/>
  <c r="K168" i="41"/>
  <c r="K173" i="41" s="1"/>
  <c r="K162" i="41"/>
  <c r="K161" i="41"/>
  <c r="K160" i="41"/>
  <c r="K159" i="41"/>
  <c r="K115" i="41"/>
  <c r="K114" i="41"/>
  <c r="K113" i="41"/>
  <c r="K112" i="41"/>
  <c r="K106" i="41"/>
  <c r="K105" i="41"/>
  <c r="K104" i="41"/>
  <c r="K103" i="41"/>
  <c r="K108" i="41" s="1"/>
  <c r="K97" i="41"/>
  <c r="K96" i="41"/>
  <c r="K95" i="41"/>
  <c r="K94" i="41"/>
  <c r="K88" i="41"/>
  <c r="K87" i="41"/>
  <c r="K86" i="41"/>
  <c r="K85" i="41"/>
  <c r="K90" i="41" s="1"/>
  <c r="K79" i="41"/>
  <c r="K78" i="41"/>
  <c r="K77" i="41"/>
  <c r="K76" i="41"/>
  <c r="K81" i="41" s="1"/>
  <c r="K70" i="41"/>
  <c r="K69" i="41"/>
  <c r="K68" i="41"/>
  <c r="K67" i="41"/>
  <c r="K72" i="41" s="1"/>
  <c r="K61" i="41"/>
  <c r="K60" i="41"/>
  <c r="K59" i="41"/>
  <c r="K58" i="41"/>
  <c r="K52" i="41"/>
  <c r="K51" i="41"/>
  <c r="K50" i="41"/>
  <c r="K54" i="41" s="1"/>
  <c r="K49" i="41"/>
  <c r="K43" i="41"/>
  <c r="K42" i="41"/>
  <c r="K41" i="41"/>
  <c r="K45" i="41" s="1"/>
  <c r="K40" i="41"/>
  <c r="K34" i="41"/>
  <c r="K33" i="41"/>
  <c r="K32" i="41"/>
  <c r="K36" i="41" s="1"/>
  <c r="K31" i="41"/>
  <c r="K25" i="41"/>
  <c r="K24" i="41"/>
  <c r="K23" i="41"/>
  <c r="K22" i="41"/>
  <c r="K16" i="41"/>
  <c r="K15" i="41"/>
  <c r="K14" i="41"/>
  <c r="K13" i="41"/>
  <c r="K8" i="41"/>
  <c r="K7" i="41"/>
  <c r="K6" i="41"/>
  <c r="K5" i="41"/>
  <c r="K4" i="41"/>
  <c r="R22" i="2"/>
  <c r="W21" i="2"/>
  <c r="S21" i="2"/>
  <c r="R21" i="2"/>
  <c r="G21" i="2"/>
  <c r="F20" i="2"/>
  <c r="F19" i="2"/>
  <c r="F18" i="2"/>
  <c r="F17" i="2"/>
  <c r="F16" i="2"/>
  <c r="F15" i="2"/>
  <c r="F14" i="2"/>
  <c r="F13" i="2"/>
  <c r="F12" i="2"/>
  <c r="F11" i="2"/>
  <c r="L13" i="35"/>
  <c r="E62" i="37"/>
  <c r="O13" i="2"/>
  <c r="Q13" i="2" s="1"/>
  <c r="L21" i="26"/>
  <c r="L33" i="29"/>
  <c r="L8" i="26"/>
  <c r="L58" i="32"/>
  <c r="L22" i="31"/>
  <c r="L48" i="29"/>
  <c r="L8" i="37"/>
  <c r="I43" i="27"/>
  <c r="L51" i="9"/>
  <c r="K84" i="9"/>
  <c r="I51" i="8"/>
  <c r="L9" i="6"/>
  <c r="L16" i="32"/>
  <c r="I29" i="32"/>
  <c r="L11" i="10"/>
  <c r="L7" i="10"/>
  <c r="G27" i="26"/>
  <c r="L70" i="26"/>
  <c r="L68" i="26"/>
  <c r="L97" i="26"/>
  <c r="L96" i="26"/>
  <c r="L42" i="32"/>
  <c r="L37" i="32"/>
  <c r="L39" i="32"/>
  <c r="L5" i="30"/>
  <c r="L27" i="30"/>
  <c r="L21" i="38"/>
  <c r="L17" i="38"/>
  <c r="L7" i="38"/>
  <c r="L50" i="38"/>
  <c r="I62" i="37"/>
  <c r="L7" i="8"/>
  <c r="L94" i="32"/>
  <c r="I12" i="33"/>
  <c r="L48" i="8"/>
  <c r="L42" i="8"/>
  <c r="L21" i="8"/>
  <c r="L23" i="10"/>
  <c r="L15" i="10"/>
  <c r="L9" i="10"/>
  <c r="I55" i="39"/>
  <c r="L142" i="41"/>
  <c r="L5" i="6"/>
  <c r="I42" i="13"/>
  <c r="I24" i="10"/>
  <c r="L25" i="26"/>
  <c r="L22" i="41"/>
  <c r="K18" i="32"/>
  <c r="I18" i="32"/>
  <c r="L20" i="10"/>
  <c r="L8" i="29"/>
  <c r="L44" i="29"/>
  <c r="L21" i="40"/>
  <c r="L11" i="40"/>
  <c r="L20" i="26"/>
  <c r="K12" i="33"/>
  <c r="L15" i="30"/>
  <c r="L5" i="35"/>
  <c r="K24" i="10"/>
  <c r="L5" i="32"/>
  <c r="L172" i="41"/>
  <c r="L187" i="41"/>
  <c r="L191" i="41" s="1"/>
  <c r="K42" i="13"/>
  <c r="L36" i="27"/>
  <c r="L79" i="9"/>
  <c r="L8" i="8"/>
  <c r="L10" i="32"/>
  <c r="L26" i="32"/>
  <c r="L5" i="28"/>
  <c r="L126" i="41"/>
  <c r="L146" i="41"/>
  <c r="L144" i="41"/>
  <c r="L9" i="35"/>
  <c r="I27" i="26"/>
  <c r="L140" i="41"/>
  <c r="L138" i="41"/>
  <c r="G12" i="6"/>
  <c r="I30" i="28"/>
  <c r="L10" i="25"/>
  <c r="L108" i="26"/>
  <c r="I14" i="26"/>
  <c r="I25" i="13"/>
  <c r="L133" i="41"/>
  <c r="L148" i="41"/>
  <c r="L136" i="41"/>
  <c r="I12" i="6"/>
  <c r="L7" i="6"/>
  <c r="I63" i="9"/>
  <c r="L21" i="2"/>
  <c r="L6" i="41"/>
  <c r="H9" i="41"/>
  <c r="V19" i="2"/>
  <c r="V15" i="2"/>
  <c r="V13" i="2"/>
  <c r="L5" i="29"/>
  <c r="L49" i="26"/>
  <c r="L59" i="26" s="1"/>
  <c r="L5" i="13"/>
  <c r="L17" i="13"/>
  <c r="L147" i="41"/>
  <c r="L143" i="41"/>
  <c r="L8" i="6"/>
  <c r="I15" i="29"/>
  <c r="K9" i="41"/>
  <c r="H54" i="41"/>
  <c r="AA21" i="2"/>
  <c r="V20" i="2"/>
  <c r="V16" i="2"/>
  <c r="V14" i="2"/>
  <c r="O10" i="2"/>
  <c r="Q10" i="2"/>
  <c r="AG10" i="2" s="1"/>
  <c r="N21" i="2"/>
  <c r="L19" i="35"/>
  <c r="L14" i="35"/>
  <c r="I25" i="40"/>
  <c r="L14" i="39"/>
  <c r="L29" i="39"/>
  <c r="L41" i="39"/>
  <c r="L34" i="9"/>
  <c r="L19" i="31"/>
  <c r="L15" i="31"/>
  <c r="L16" i="10"/>
  <c r="L12" i="10"/>
  <c r="AG9" i="2"/>
  <c r="V17" i="2"/>
  <c r="V11" i="2"/>
  <c r="L41" i="13"/>
  <c r="G42" i="13"/>
  <c r="L13" i="9"/>
  <c r="L56" i="26"/>
  <c r="L38" i="26"/>
  <c r="L18" i="13"/>
  <c r="L19" i="13"/>
  <c r="L9" i="9"/>
  <c r="L8" i="41"/>
  <c r="L4" i="41"/>
  <c r="L9" i="41"/>
  <c r="L41" i="41"/>
  <c r="L103" i="41"/>
  <c r="L113" i="41"/>
  <c r="U21" i="2"/>
  <c r="P21" i="2"/>
  <c r="AG6" i="2"/>
  <c r="L33" i="5"/>
  <c r="G35" i="5"/>
  <c r="E10" i="13"/>
  <c r="E18" i="32"/>
  <c r="L8" i="32"/>
  <c r="G72" i="26"/>
  <c r="I72" i="26"/>
  <c r="L66" i="26"/>
  <c r="E85" i="26"/>
  <c r="E23" i="35"/>
  <c r="L20" i="34"/>
  <c r="L5" i="34"/>
  <c r="L22" i="34" s="1"/>
  <c r="L32" i="39"/>
  <c r="L30" i="39"/>
  <c r="L24" i="39"/>
  <c r="I19" i="5"/>
  <c r="L16" i="25"/>
  <c r="L12" i="25"/>
  <c r="L38" i="27"/>
  <c r="L55" i="27"/>
  <c r="L17" i="27"/>
  <c r="G43" i="27"/>
  <c r="L75" i="9"/>
  <c r="L71" i="9"/>
  <c r="I24" i="9"/>
  <c r="L30" i="9"/>
  <c r="K12" i="8"/>
  <c r="G29" i="8"/>
  <c r="K29" i="8"/>
  <c r="L49" i="8"/>
  <c r="L50" i="8"/>
  <c r="L46" i="8"/>
  <c r="L38" i="8"/>
  <c r="L70" i="32"/>
  <c r="L69" i="32"/>
  <c r="L66" i="32"/>
  <c r="L65" i="32"/>
  <c r="K74" i="32"/>
  <c r="G74" i="32"/>
  <c r="I74" i="32"/>
  <c r="L98" i="32"/>
  <c r="L97" i="32"/>
  <c r="L6" i="37"/>
  <c r="L5" i="37"/>
  <c r="G42" i="37"/>
  <c r="I42" i="37"/>
  <c r="L22" i="37"/>
  <c r="L61" i="37"/>
  <c r="L60" i="37"/>
  <c r="L57" i="37"/>
  <c r="L14" i="29"/>
  <c r="L12" i="29"/>
  <c r="G15" i="29"/>
  <c r="L9" i="5"/>
  <c r="L26" i="5"/>
  <c r="L12" i="28"/>
  <c r="L8" i="28"/>
  <c r="L8" i="38"/>
  <c r="L9" i="38"/>
  <c r="L59" i="38"/>
  <c r="L55" i="38"/>
  <c r="L51" i="38"/>
  <c r="L60" i="38"/>
  <c r="L56" i="38"/>
  <c r="L61" i="38"/>
  <c r="L57" i="38"/>
  <c r="L53" i="38"/>
  <c r="L49" i="38"/>
  <c r="AC21" i="2"/>
  <c r="G62" i="37"/>
  <c r="L6" i="5"/>
  <c r="L25" i="5"/>
  <c r="L35" i="5" s="1"/>
  <c r="L34" i="25"/>
  <c r="L32" i="25"/>
  <c r="L43" i="28"/>
  <c r="L20" i="27"/>
  <c r="L58" i="27"/>
  <c r="L21" i="9"/>
  <c r="L39" i="9"/>
  <c r="K12" i="6"/>
  <c r="E12" i="6"/>
  <c r="L51" i="37"/>
  <c r="L9" i="29"/>
  <c r="L24" i="29"/>
  <c r="L31" i="29"/>
  <c r="L27" i="29"/>
  <c r="L23" i="29"/>
  <c r="L29" i="29"/>
  <c r="L25" i="29"/>
  <c r="L21" i="29"/>
  <c r="I58" i="29"/>
  <c r="L46" i="29"/>
  <c r="L42" i="29"/>
  <c r="L57" i="29"/>
  <c r="L52" i="29"/>
  <c r="L15" i="9"/>
  <c r="L11" i="9"/>
  <c r="L7" i="28"/>
  <c r="O7" i="2"/>
  <c r="O16" i="2"/>
  <c r="Q16" i="2" s="1"/>
  <c r="L27" i="5"/>
  <c r="E43" i="9"/>
  <c r="E72" i="26"/>
  <c r="I62" i="38"/>
  <c r="L52" i="38"/>
  <c r="L32" i="37"/>
  <c r="L10" i="29"/>
  <c r="L67" i="5"/>
  <c r="L7" i="5"/>
  <c r="L14" i="32"/>
  <c r="L28" i="29"/>
  <c r="E34" i="29"/>
  <c r="L32" i="29"/>
  <c r="L8" i="5"/>
  <c r="G8" i="30"/>
  <c r="L6" i="30"/>
  <c r="L8" i="30" s="1"/>
  <c r="L31" i="30"/>
  <c r="L6" i="38"/>
  <c r="E10" i="38"/>
  <c r="L54" i="38"/>
  <c r="L62" i="38" s="1"/>
  <c r="E62" i="38"/>
  <c r="G10" i="37"/>
  <c r="L53" i="32"/>
  <c r="O14" i="2"/>
  <c r="Q14" i="2" s="1"/>
  <c r="AG14" i="2" s="1"/>
  <c r="AB21" i="2"/>
  <c r="L23" i="41"/>
  <c r="L159" i="41"/>
  <c r="D99" i="41"/>
  <c r="D117" i="41"/>
  <c r="L162" i="41"/>
  <c r="L160" i="41"/>
  <c r="L171" i="41"/>
  <c r="L169" i="41"/>
  <c r="D182" i="41"/>
  <c r="L178" i="41"/>
  <c r="L189" i="41"/>
  <c r="L10" i="33"/>
  <c r="G19" i="5"/>
  <c r="L17" i="5"/>
  <c r="L12" i="5"/>
  <c r="L48" i="5"/>
  <c r="K52" i="5"/>
  <c r="L9" i="13"/>
  <c r="L22" i="13"/>
  <c r="L25" i="13" s="1"/>
  <c r="L37" i="13"/>
  <c r="L30" i="25"/>
  <c r="L7" i="25"/>
  <c r="L11" i="32"/>
  <c r="G29" i="32"/>
  <c r="E29" i="32"/>
  <c r="L24" i="38"/>
  <c r="L57" i="9"/>
  <c r="M8" i="2"/>
  <c r="O8" i="2"/>
  <c r="Q8" i="2" s="1"/>
  <c r="L11" i="5"/>
  <c r="L6" i="33"/>
  <c r="L12" i="33" s="1"/>
  <c r="E12" i="33"/>
  <c r="E99" i="26"/>
  <c r="E114" i="26"/>
  <c r="L105" i="26"/>
  <c r="L24" i="8"/>
  <c r="T21" i="2"/>
  <c r="Z21" i="2"/>
  <c r="K191" i="41"/>
  <c r="H81" i="41"/>
  <c r="H117" i="41"/>
  <c r="V18" i="2"/>
  <c r="V21" i="2" s="1"/>
  <c r="L7" i="33"/>
  <c r="L9" i="40"/>
  <c r="L7" i="40"/>
  <c r="I16" i="39"/>
  <c r="G69" i="5"/>
  <c r="G19" i="25"/>
  <c r="K35" i="25"/>
  <c r="L27" i="8"/>
  <c r="L23" i="8"/>
  <c r="L45" i="8"/>
  <c r="L39" i="8"/>
  <c r="K18" i="41"/>
  <c r="H36" i="41"/>
  <c r="H72" i="41"/>
  <c r="V12" i="2"/>
  <c r="L10" i="35"/>
  <c r="K23" i="35"/>
  <c r="L14" i="34"/>
  <c r="L12" i="34"/>
  <c r="L10" i="34"/>
  <c r="L9" i="33"/>
  <c r="L18" i="40"/>
  <c r="L8" i="40"/>
  <c r="G25" i="40"/>
  <c r="L31" i="39"/>
  <c r="L23" i="39"/>
  <c r="L33" i="39" s="1"/>
  <c r="L52" i="39"/>
  <c r="L45" i="39"/>
  <c r="L51" i="5"/>
  <c r="L43" i="5"/>
  <c r="L68" i="5"/>
  <c r="L63" i="5"/>
  <c r="K25" i="13"/>
  <c r="G53" i="28"/>
  <c r="E53" i="28"/>
  <c r="L13" i="27"/>
  <c r="L52" i="9"/>
  <c r="L82" i="9"/>
  <c r="L78" i="9"/>
  <c r="I84" i="9"/>
  <c r="L14" i="10"/>
  <c r="L22" i="26"/>
  <c r="L81" i="26"/>
  <c r="G85" i="26"/>
  <c r="K10" i="37"/>
  <c r="L56" i="29"/>
  <c r="L16" i="28"/>
  <c r="L113" i="26"/>
  <c r="I114" i="26"/>
  <c r="L48" i="26"/>
  <c r="L51" i="26"/>
  <c r="L57" i="26"/>
  <c r="L37" i="26"/>
  <c r="L40" i="26"/>
  <c r="L36" i="26"/>
  <c r="L125" i="41"/>
  <c r="L123" i="41"/>
  <c r="L16" i="30"/>
  <c r="L14" i="30"/>
  <c r="L7" i="30"/>
  <c r="G42" i="38"/>
  <c r="L33" i="13"/>
  <c r="L5" i="38"/>
  <c r="H90" i="41"/>
  <c r="L22" i="35"/>
  <c r="L19" i="34"/>
  <c r="E22" i="34"/>
  <c r="L10" i="39"/>
  <c r="L8" i="39"/>
  <c r="L46" i="39"/>
  <c r="L30" i="5"/>
  <c r="L64" i="5"/>
  <c r="L69" i="5" s="1"/>
  <c r="E19" i="5"/>
  <c r="L8" i="13"/>
  <c r="G25" i="13"/>
  <c r="L34" i="13"/>
  <c r="L56" i="13"/>
  <c r="E59" i="13"/>
  <c r="L22" i="28"/>
  <c r="G30" i="28"/>
  <c r="L23" i="28"/>
  <c r="I53" i="28"/>
  <c r="L26" i="28"/>
  <c r="L60" i="27"/>
  <c r="E63" i="27"/>
  <c r="L7" i="27"/>
  <c r="L11" i="27"/>
  <c r="L18" i="9"/>
  <c r="L37" i="9"/>
  <c r="G43" i="9"/>
  <c r="L6" i="8"/>
  <c r="G102" i="32"/>
  <c r="G99" i="26"/>
  <c r="E10" i="37"/>
  <c r="L20" i="37"/>
  <c r="L25" i="37" s="1"/>
  <c r="G25" i="37"/>
  <c r="L9" i="27"/>
  <c r="I10" i="38"/>
  <c r="L55" i="13"/>
  <c r="L72" i="13"/>
  <c r="L68" i="13"/>
  <c r="L29" i="25"/>
  <c r="L8" i="25"/>
  <c r="L27" i="25"/>
  <c r="L51" i="28"/>
  <c r="L50" i="28"/>
  <c r="L46" i="28"/>
  <c r="K43" i="27"/>
  <c r="L57" i="27"/>
  <c r="L33" i="27"/>
  <c r="L19" i="9"/>
  <c r="L60" i="9"/>
  <c r="L54" i="9"/>
  <c r="L31" i="9"/>
  <c r="E12" i="8"/>
  <c r="L37" i="8"/>
  <c r="L17" i="32"/>
  <c r="L7" i="32"/>
  <c r="L68" i="32"/>
  <c r="L60" i="32"/>
  <c r="L55" i="32"/>
  <c r="L21" i="31"/>
  <c r="L65" i="26"/>
  <c r="L84" i="26"/>
  <c r="L79" i="26"/>
  <c r="L9" i="37"/>
  <c r="L18" i="37"/>
  <c r="L39" i="37"/>
  <c r="L58" i="37"/>
  <c r="L26" i="29"/>
  <c r="G34" i="29"/>
  <c r="L40" i="29"/>
  <c r="L8" i="9"/>
  <c r="L40" i="39"/>
  <c r="L11" i="28"/>
  <c r="L10" i="28"/>
  <c r="L9" i="28"/>
  <c r="I17" i="30"/>
  <c r="K8" i="30"/>
  <c r="E32" i="30"/>
  <c r="E42" i="38"/>
  <c r="L57" i="13"/>
  <c r="L49" i="13"/>
  <c r="L73" i="13"/>
  <c r="L69" i="13"/>
  <c r="G74" i="13"/>
  <c r="L15" i="25"/>
  <c r="L11" i="25"/>
  <c r="L31" i="25"/>
  <c r="L9" i="25"/>
  <c r="L47" i="28"/>
  <c r="L14" i="27"/>
  <c r="L34" i="27"/>
  <c r="L56" i="27"/>
  <c r="L52" i="27"/>
  <c r="L50" i="27"/>
  <c r="L63" i="27" s="1"/>
  <c r="L31" i="27"/>
  <c r="L17" i="9"/>
  <c r="L42" i="9"/>
  <c r="L38" i="9"/>
  <c r="L83" i="9"/>
  <c r="L50" i="9"/>
  <c r="L10" i="8"/>
  <c r="L28" i="8"/>
  <c r="G51" i="8"/>
  <c r="L28" i="32"/>
  <c r="L61" i="32"/>
  <c r="L95" i="32"/>
  <c r="L91" i="32"/>
  <c r="L83" i="32"/>
  <c r="L10" i="10"/>
  <c r="L5" i="10"/>
  <c r="L19" i="10"/>
  <c r="L17" i="10"/>
  <c r="E27" i="26"/>
  <c r="L92" i="26"/>
  <c r="L35" i="37"/>
  <c r="L55" i="37"/>
  <c r="L54" i="37"/>
  <c r="L11" i="29"/>
  <c r="L47" i="29"/>
  <c r="L43" i="29"/>
  <c r="K58" i="29"/>
  <c r="L51" i="29"/>
  <c r="L19" i="28"/>
  <c r="L6" i="27"/>
  <c r="L36" i="32"/>
  <c r="L46" i="32" s="1"/>
  <c r="L45" i="32"/>
  <c r="K17" i="30"/>
  <c r="D9" i="41"/>
  <c r="D18" i="41"/>
  <c r="H164" i="41"/>
  <c r="J173" i="41"/>
  <c r="J99" i="41"/>
  <c r="J117" i="41"/>
  <c r="H173" i="41"/>
  <c r="J182" i="41"/>
  <c r="AG16" i="2"/>
  <c r="K27" i="41"/>
  <c r="K63" i="41"/>
  <c r="K99" i="41"/>
  <c r="K117" i="41"/>
  <c r="K164" i="41"/>
  <c r="K182" i="41"/>
  <c r="H155" i="41"/>
  <c r="L130" i="41"/>
  <c r="F155" i="41"/>
  <c r="D36" i="41"/>
  <c r="L71" i="41"/>
  <c r="H182" i="41"/>
  <c r="J191" i="41"/>
  <c r="D72" i="41"/>
  <c r="J164" i="41"/>
  <c r="H191" i="41"/>
  <c r="F164" i="41"/>
  <c r="F182" i="41"/>
  <c r="L12" i="35"/>
  <c r="L13" i="34"/>
  <c r="L8" i="34"/>
  <c r="K22" i="34"/>
  <c r="L11" i="33"/>
  <c r="G12" i="33"/>
  <c r="L8" i="33"/>
  <c r="L12" i="40"/>
  <c r="K25" i="40"/>
  <c r="G16" i="39"/>
  <c r="L7" i="39"/>
  <c r="L26" i="39"/>
  <c r="K33" i="39"/>
  <c r="L43" i="39"/>
  <c r="L18" i="5"/>
  <c r="L16" i="5"/>
  <c r="L13" i="5"/>
  <c r="L49" i="5"/>
  <c r="L47" i="5"/>
  <c r="L61" i="5"/>
  <c r="L60" i="5"/>
  <c r="L38" i="13"/>
  <c r="L50" i="13"/>
  <c r="G10" i="13"/>
  <c r="I19" i="25"/>
  <c r="L26" i="25"/>
  <c r="L29" i="28"/>
  <c r="L25" i="28"/>
  <c r="L21" i="28"/>
  <c r="L18" i="27"/>
  <c r="L16" i="27"/>
  <c r="L40" i="27"/>
  <c r="L61" i="27"/>
  <c r="L59" i="27"/>
  <c r="L54" i="27"/>
  <c r="G63" i="27"/>
  <c r="K63" i="27"/>
  <c r="K21" i="27"/>
  <c r="L8" i="27"/>
  <c r="E43" i="27"/>
  <c r="L32" i="27"/>
  <c r="L22" i="9"/>
  <c r="L20" i="9"/>
  <c r="L41" i="9"/>
  <c r="L40" i="9"/>
  <c r="L36" i="9"/>
  <c r="L32" i="9"/>
  <c r="L43" i="9" s="1"/>
  <c r="L61" i="9"/>
  <c r="L55" i="9"/>
  <c r="L80" i="9"/>
  <c r="G84" i="9"/>
  <c r="L16" i="35"/>
  <c r="G23" i="35"/>
  <c r="I22" i="34"/>
  <c r="L9" i="34"/>
  <c r="L16" i="34"/>
  <c r="E25" i="40"/>
  <c r="L50" i="39"/>
  <c r="L31" i="5"/>
  <c r="L14" i="5"/>
  <c r="K69" i="5"/>
  <c r="G59" i="13"/>
  <c r="E74" i="13"/>
  <c r="E19" i="25"/>
  <c r="K19" i="25"/>
  <c r="E30" i="28"/>
  <c r="L28" i="28"/>
  <c r="L24" i="28"/>
  <c r="K30" i="28"/>
  <c r="E21" i="27"/>
  <c r="L19" i="27"/>
  <c r="L15" i="27"/>
  <c r="L62" i="9"/>
  <c r="L56" i="9"/>
  <c r="L63" i="9" s="1"/>
  <c r="F117" i="41"/>
  <c r="F173" i="41"/>
  <c r="F191" i="41"/>
  <c r="L18" i="35"/>
  <c r="L6" i="35"/>
  <c r="L18" i="34"/>
  <c r="G22" i="34"/>
  <c r="L17" i="34"/>
  <c r="L22" i="40"/>
  <c r="L15" i="40"/>
  <c r="L6" i="40"/>
  <c r="E16" i="39"/>
  <c r="L34" i="5"/>
  <c r="L10" i="5"/>
  <c r="L50" i="5"/>
  <c r="L65" i="5"/>
  <c r="I69" i="5"/>
  <c r="L66" i="5"/>
  <c r="E25" i="13"/>
  <c r="L40" i="13"/>
  <c r="L35" i="13"/>
  <c r="L53" i="13"/>
  <c r="L51" i="13"/>
  <c r="L58" i="13"/>
  <c r="K59" i="13"/>
  <c r="L32" i="13"/>
  <c r="L18" i="25"/>
  <c r="L14" i="25"/>
  <c r="L33" i="25"/>
  <c r="L25" i="25"/>
  <c r="L37" i="27"/>
  <c r="L62" i="27"/>
  <c r="L53" i="27"/>
  <c r="L51" i="27"/>
  <c r="G21" i="27"/>
  <c r="L12" i="27"/>
  <c r="L23" i="9"/>
  <c r="L35" i="9"/>
  <c r="L33" i="9"/>
  <c r="L59" i="9"/>
  <c r="L53" i="9"/>
  <c r="L81" i="9"/>
  <c r="L72" i="9"/>
  <c r="L84" i="9" s="1"/>
  <c r="L21" i="34"/>
  <c r="L15" i="34"/>
  <c r="L11" i="34"/>
  <c r="L7" i="34"/>
  <c r="L24" i="40"/>
  <c r="L20" i="40"/>
  <c r="L14" i="40"/>
  <c r="L10" i="40"/>
  <c r="L17" i="40"/>
  <c r="L16" i="40"/>
  <c r="L12" i="39"/>
  <c r="L44" i="39"/>
  <c r="L44" i="5"/>
  <c r="L36" i="13"/>
  <c r="K10" i="13"/>
  <c r="E35" i="25"/>
  <c r="K53" i="28"/>
  <c r="L52" i="28"/>
  <c r="L48" i="28"/>
  <c r="L44" i="28"/>
  <c r="L39" i="27"/>
  <c r="L35" i="27"/>
  <c r="E63" i="9"/>
  <c r="L77" i="9"/>
  <c r="L73" i="9"/>
  <c r="L5" i="9"/>
  <c r="L25" i="8"/>
  <c r="L47" i="8"/>
  <c r="K51" i="8"/>
  <c r="L13" i="32"/>
  <c r="L6" i="32"/>
  <c r="L18" i="32" s="1"/>
  <c r="L73" i="32"/>
  <c r="L64" i="32"/>
  <c r="L59" i="32"/>
  <c r="L54" i="32"/>
  <c r="L74" i="32" s="1"/>
  <c r="L101" i="32"/>
  <c r="L87" i="32"/>
  <c r="L11" i="31"/>
  <c r="L6" i="31"/>
  <c r="L22" i="10"/>
  <c r="L6" i="10"/>
  <c r="L24" i="10" s="1"/>
  <c r="L18" i="10"/>
  <c r="K27" i="26"/>
  <c r="L69" i="26"/>
  <c r="L71" i="26"/>
  <c r="L67" i="26"/>
  <c r="L72" i="26" s="1"/>
  <c r="K72" i="26"/>
  <c r="L80" i="26"/>
  <c r="L19" i="37"/>
  <c r="E42" i="37"/>
  <c r="L33" i="37"/>
  <c r="K42" i="37"/>
  <c r="L23" i="37"/>
  <c r="E25" i="37"/>
  <c r="L59" i="37"/>
  <c r="L13" i="29"/>
  <c r="L22" i="29"/>
  <c r="L34" i="29" s="1"/>
  <c r="L54" i="29"/>
  <c r="L41" i="29"/>
  <c r="G58" i="29"/>
  <c r="L50" i="29"/>
  <c r="L14" i="9"/>
  <c r="L18" i="28"/>
  <c r="K59" i="26"/>
  <c r="K41" i="26"/>
  <c r="G14" i="26"/>
  <c r="L124" i="41"/>
  <c r="L151" i="41"/>
  <c r="L23" i="30"/>
  <c r="L44" i="32"/>
  <c r="E17" i="30"/>
  <c r="E8" i="30"/>
  <c r="K42" i="38"/>
  <c r="E25" i="38"/>
  <c r="K62" i="38"/>
  <c r="L50" i="37"/>
  <c r="E29" i="8"/>
  <c r="E51" i="8"/>
  <c r="E74" i="32"/>
  <c r="E24" i="10"/>
  <c r="L78" i="26"/>
  <c r="L24" i="37"/>
  <c r="L53" i="37"/>
  <c r="L7" i="29"/>
  <c r="K15" i="29"/>
  <c r="L49" i="29"/>
  <c r="L7" i="9"/>
  <c r="L24" i="9" s="1"/>
  <c r="L6" i="28"/>
  <c r="L30" i="28" s="1"/>
  <c r="E59" i="26"/>
  <c r="E41" i="26"/>
  <c r="L150" i="41"/>
  <c r="L43" i="32"/>
  <c r="L40" i="32"/>
  <c r="G10" i="38"/>
  <c r="L76" i="9"/>
  <c r="L74" i="9"/>
  <c r="E84" i="9"/>
  <c r="K43" i="9"/>
  <c r="L11" i="8"/>
  <c r="L26" i="8"/>
  <c r="L29" i="8" s="1"/>
  <c r="L43" i="8"/>
  <c r="L41" i="8"/>
  <c r="L36" i="8"/>
  <c r="L10" i="6"/>
  <c r="L15" i="32"/>
  <c r="L9" i="32"/>
  <c r="L27" i="32"/>
  <c r="L71" i="32"/>
  <c r="L67" i="32"/>
  <c r="L56" i="32"/>
  <c r="L99" i="32"/>
  <c r="L92" i="32"/>
  <c r="L89" i="32"/>
  <c r="L23" i="31"/>
  <c r="L16" i="31"/>
  <c r="L8" i="10"/>
  <c r="G24" i="10"/>
  <c r="L26" i="26"/>
  <c r="L24" i="26"/>
  <c r="L83" i="26"/>
  <c r="L85" i="26" s="1"/>
  <c r="L98" i="26"/>
  <c r="L99" i="26" s="1"/>
  <c r="L94" i="26"/>
  <c r="L7" i="37"/>
  <c r="I25" i="37"/>
  <c r="L41" i="37"/>
  <c r="L37" i="37"/>
  <c r="L56" i="37"/>
  <c r="E15" i="29"/>
  <c r="L30" i="29"/>
  <c r="L6" i="9"/>
  <c r="L16" i="9"/>
  <c r="L13" i="28"/>
  <c r="L10" i="27"/>
  <c r="G59" i="26"/>
  <c r="G41" i="26"/>
  <c r="L145" i="41"/>
  <c r="L139" i="41"/>
  <c r="L135" i="41"/>
  <c r="L149" i="41"/>
  <c r="L41" i="32"/>
  <c r="L38" i="32"/>
  <c r="L5" i="33"/>
  <c r="I8" i="30"/>
  <c r="I42" i="38"/>
  <c r="K10" i="38"/>
  <c r="K63" i="9"/>
  <c r="L9" i="8"/>
  <c r="I29" i="8"/>
  <c r="L11" i="6"/>
  <c r="L72" i="32"/>
  <c r="L63" i="32"/>
  <c r="L57" i="32"/>
  <c r="L93" i="32"/>
  <c r="L85" i="32"/>
  <c r="E26" i="31"/>
  <c r="K34" i="29"/>
  <c r="L12" i="9"/>
  <c r="L15" i="28"/>
  <c r="I59" i="26"/>
  <c r="I41" i="26"/>
  <c r="L137" i="41"/>
  <c r="L152" i="41"/>
  <c r="L6" i="6"/>
  <c r="L12" i="6" s="1"/>
  <c r="G62" i="38"/>
  <c r="F9" i="41"/>
  <c r="J27" i="41"/>
  <c r="J45" i="41"/>
  <c r="D155" i="41"/>
  <c r="J9" i="41"/>
  <c r="F18" i="41"/>
  <c r="F72" i="41"/>
  <c r="J36" i="41"/>
  <c r="F27" i="41"/>
  <c r="L25" i="39"/>
  <c r="G33" i="39"/>
  <c r="L53" i="39"/>
  <c r="L49" i="39"/>
  <c r="K55" i="39"/>
  <c r="G52" i="5"/>
  <c r="L6" i="34"/>
  <c r="E33" i="39"/>
  <c r="G55" i="39"/>
  <c r="E55" i="39"/>
  <c r="L32" i="5"/>
  <c r="L28" i="5"/>
  <c r="L46" i="5"/>
  <c r="E35" i="5"/>
  <c r="I35" i="5"/>
  <c r="E69" i="5"/>
  <c r="K16" i="39"/>
  <c r="L6" i="39"/>
  <c r="L48" i="39"/>
  <c r="L54" i="39"/>
  <c r="L42" i="39"/>
  <c r="L29" i="5"/>
  <c r="E52" i="5"/>
  <c r="L62" i="5"/>
  <c r="K19" i="5"/>
  <c r="L59" i="5"/>
  <c r="I59" i="13"/>
  <c r="L7" i="13"/>
  <c r="L10" i="13" s="1"/>
  <c r="L42" i="28"/>
  <c r="L53" i="28" s="1"/>
  <c r="K24" i="9"/>
  <c r="G18" i="32"/>
  <c r="L23" i="13"/>
  <c r="L54" i="13"/>
  <c r="L20" i="28"/>
  <c r="L5" i="27"/>
  <c r="L21" i="27" s="1"/>
  <c r="G24" i="9"/>
  <c r="L17" i="37"/>
  <c r="E58" i="29"/>
  <c r="L6" i="29"/>
  <c r="K14" i="26"/>
  <c r="L17" i="30"/>
  <c r="L182" i="41"/>
  <c r="L29" i="32"/>
  <c r="L10" i="38"/>
  <c r="L164" i="41"/>
  <c r="L51" i="8"/>
  <c r="L15" i="29"/>
  <c r="L10" i="37"/>
  <c r="Q7" i="2"/>
  <c r="L59" i="13"/>
  <c r="L41" i="26"/>
  <c r="AG8" i="2"/>
  <c r="L27" i="26"/>
  <c r="L62" i="37"/>
  <c r="L35" i="25"/>
  <c r="L19" i="5"/>
  <c r="L25" i="40"/>
  <c r="L42" i="13"/>
  <c r="L55" i="39"/>
  <c r="E13" i="66" l="1"/>
  <c r="E14" i="66" s="1"/>
  <c r="E15" i="66" s="1"/>
  <c r="L72" i="41"/>
  <c r="L18" i="41"/>
  <c r="L27" i="41"/>
  <c r="D90" i="41"/>
  <c r="F99" i="41"/>
  <c r="H45" i="41"/>
  <c r="H63" i="41"/>
  <c r="L106" i="41"/>
  <c r="L107" i="41"/>
  <c r="L49" i="41"/>
  <c r="L58" i="41"/>
  <c r="K155" i="41"/>
  <c r="O17" i="2"/>
  <c r="Q17" i="2" s="1"/>
  <c r="M17" i="2"/>
  <c r="I12" i="2"/>
  <c r="H21" i="2"/>
  <c r="G35" i="25"/>
  <c r="I21" i="27"/>
  <c r="I63" i="27"/>
  <c r="K114" i="26"/>
  <c r="L106" i="26"/>
  <c r="L114" i="26" s="1"/>
  <c r="G114" i="26"/>
  <c r="L99" i="41"/>
  <c r="K26" i="31"/>
  <c r="L7" i="31"/>
  <c r="L26" i="31" s="1"/>
  <c r="F81" i="41"/>
  <c r="J18" i="41"/>
  <c r="L9" i="31"/>
  <c r="AG15" i="2"/>
  <c r="J72" i="41"/>
  <c r="J155" i="41"/>
  <c r="F36" i="41"/>
  <c r="J81" i="41"/>
  <c r="L84" i="32"/>
  <c r="L102" i="32" s="1"/>
  <c r="H18" i="41"/>
  <c r="D54" i="41"/>
  <c r="L5" i="8"/>
  <c r="L12" i="8" s="1"/>
  <c r="D27" i="41"/>
  <c r="D108" i="41"/>
  <c r="M15" i="2"/>
  <c r="L85" i="41"/>
  <c r="L87" i="41"/>
  <c r="O19" i="2"/>
  <c r="Q19" i="2" s="1"/>
  <c r="M19" i="2"/>
  <c r="AG13" i="2"/>
  <c r="O11" i="2"/>
  <c r="M11" i="2"/>
  <c r="L45" i="5"/>
  <c r="L52" i="5" s="1"/>
  <c r="I74" i="13"/>
  <c r="L70" i="13"/>
  <c r="L74" i="13" s="1"/>
  <c r="K74" i="13"/>
  <c r="I10" i="13"/>
  <c r="L17" i="25"/>
  <c r="L13" i="25"/>
  <c r="L19" i="25" s="1"/>
  <c r="L37" i="38"/>
  <c r="D63" i="41"/>
  <c r="L59" i="41"/>
  <c r="M18" i="2"/>
  <c r="AG18" i="2" s="1"/>
  <c r="O18" i="2"/>
  <c r="Q18" i="2" s="1"/>
  <c r="F45" i="41"/>
  <c r="J63" i="41"/>
  <c r="K32" i="30"/>
  <c r="I32" i="30"/>
  <c r="H99" i="41"/>
  <c r="AD21" i="2"/>
  <c r="L77" i="41"/>
  <c r="L81" i="41" s="1"/>
  <c r="Y13" i="2"/>
  <c r="Y21" i="2" s="1"/>
  <c r="X21" i="2"/>
  <c r="L105" i="41"/>
  <c r="L114" i="41"/>
  <c r="AE21" i="2"/>
  <c r="O20" i="2"/>
  <c r="Q20" i="2" s="1"/>
  <c r="M20" i="2"/>
  <c r="AG20" i="2" s="1"/>
  <c r="L11" i="35"/>
  <c r="L23" i="35" s="1"/>
  <c r="I23" i="35"/>
  <c r="L15" i="39"/>
  <c r="L11" i="39"/>
  <c r="L13" i="39"/>
  <c r="L9" i="39"/>
  <c r="I33" i="39"/>
  <c r="I10" i="37"/>
  <c r="K25" i="37"/>
  <c r="M7" i="2"/>
  <c r="K25" i="38"/>
  <c r="L20" i="38"/>
  <c r="L25" i="38" s="1"/>
  <c r="I52" i="5"/>
  <c r="L90" i="32"/>
  <c r="L18" i="31"/>
  <c r="K99" i="26"/>
  <c r="L36" i="37"/>
  <c r="L42" i="37" s="1"/>
  <c r="K35" i="5"/>
  <c r="E14" i="26"/>
  <c r="G32" i="30"/>
  <c r="L25" i="30"/>
  <c r="L32" i="30" s="1"/>
  <c r="L36" i="38"/>
  <c r="L42" i="38" s="1"/>
  <c r="L132" i="41"/>
  <c r="L116" i="41"/>
  <c r="L41" i="27"/>
  <c r="L43" i="27" s="1"/>
  <c r="L53" i="29"/>
  <c r="L58" i="29" s="1"/>
  <c r="L134" i="41"/>
  <c r="L34" i="41"/>
  <c r="L36" i="41" s="1"/>
  <c r="L42" i="41"/>
  <c r="L45" i="41" s="1"/>
  <c r="L51" i="41"/>
  <c r="L168" i="41"/>
  <c r="L173" i="41" s="1"/>
  <c r="I43" i="9"/>
  <c r="L10" i="31"/>
  <c r="I26" i="31"/>
  <c r="I34" i="29"/>
  <c r="L12" i="26"/>
  <c r="L14" i="26" s="1"/>
  <c r="I25" i="38"/>
  <c r="L90" i="41" l="1"/>
  <c r="L117" i="41"/>
  <c r="L108" i="41"/>
  <c r="AG19" i="2"/>
  <c r="J12" i="2"/>
  <c r="I21" i="2"/>
  <c r="L63" i="41"/>
  <c r="Q11" i="2"/>
  <c r="L155" i="41"/>
  <c r="AG7" i="2"/>
  <c r="L16" i="39"/>
  <c r="AG17" i="2"/>
  <c r="L54" i="41"/>
  <c r="AG11" i="2" l="1"/>
  <c r="O12" i="2"/>
  <c r="M12" i="2"/>
  <c r="M21" i="2" s="1"/>
  <c r="J21" i="2"/>
  <c r="Q12" i="2" l="1"/>
  <c r="Q21" i="2" s="1"/>
  <c r="O21" i="2"/>
  <c r="AG21" i="2"/>
  <c r="AG12" i="2"/>
</calcChain>
</file>

<file path=xl/comments1.xml><?xml version="1.0" encoding="utf-8"?>
<comments xmlns="http://schemas.openxmlformats.org/spreadsheetml/2006/main">
  <authors>
    <author>tc={FD11EEB1-DF54-44D6-BB3D-5CFF850B6636}</author>
    <author>tc={DE571604-6A7C-43A7-865A-DF32D1FDCD17}</author>
    <author>tc={4D009475-ECA4-470B-B737-04F0EE4E168D}</author>
  </authors>
  <commentList>
    <comment ref="F7" authorId="0" shapeId="0">
      <text>
        <r>
          <rPr>
            <sz val="10"/>
            <rFont val="Arial"/>
          </rPr>
          <t>[Threaded comment]
Your version of Excel allows you to read this threaded comment; however, any edits to it will get removed if the file is opened in a newer version of Excel. Learn more: https://go.microsoft.com/fwlink/?linkid=870924
Comment:
    List of Government Schemes to be mentioned</t>
        </r>
      </text>
    </comment>
    <comment ref="F8" authorId="1" shapeId="0">
      <text>
        <r>
          <rPr>
            <sz val="10"/>
            <rFont val="Arial"/>
          </rPr>
          <t>[Threaded comment]
Your version of Excel allows you to read this threaded comment; however, any edits to it will get removed if the file is opened in a newer version of Excel. Learn more: https://go.microsoft.com/fwlink/?linkid=870924
Comment:
    Training Cost should not exceed Common Norms for Skill Development Schemes Fifth
Amendment, 2021 issued by MSDE</t>
        </r>
      </text>
    </comment>
    <comment ref="F9" authorId="2" shapeId="0">
      <text>
        <r>
          <rPr>
            <sz val="10"/>
            <rFont val="Arial"/>
          </rPr>
          <t>[Threaded comment]
Your version of Excel allows you to read this threaded comment; however, any edits to it will get removed if the file is opened in a newer version of Excel. Learn more: https://go.microsoft.com/fwlink/?linkid=870924
Comment:
    A minimum rate should be defined either basis state minimum wage rate or MGNREGA wage rate</t>
        </r>
      </text>
    </comment>
  </commentList>
</comments>
</file>

<file path=xl/sharedStrings.xml><?xml version="1.0" encoding="utf-8"?>
<sst xmlns="http://schemas.openxmlformats.org/spreadsheetml/2006/main" count="1631" uniqueCount="371">
  <si>
    <t>TOTAL</t>
  </si>
  <si>
    <t>SL. NO</t>
  </si>
  <si>
    <t>Grand Total</t>
  </si>
  <si>
    <t>1</t>
  </si>
  <si>
    <t>2</t>
  </si>
  <si>
    <t>3</t>
  </si>
  <si>
    <t>4</t>
  </si>
  <si>
    <t>5</t>
  </si>
  <si>
    <t>6</t>
  </si>
  <si>
    <t>7</t>
  </si>
  <si>
    <t>8</t>
  </si>
  <si>
    <t>9</t>
  </si>
  <si>
    <t>10</t>
  </si>
  <si>
    <t>11</t>
  </si>
  <si>
    <t>12</t>
  </si>
  <si>
    <t>13</t>
  </si>
  <si>
    <t>Total</t>
  </si>
  <si>
    <t>S.NO</t>
  </si>
  <si>
    <t>DESCRIPTION</t>
  </si>
  <si>
    <t>UNIT PRICE</t>
  </si>
  <si>
    <t>QTY 1st Qtr</t>
  </si>
  <si>
    <t>AMOUNT</t>
  </si>
  <si>
    <t>QTY 2nd Qtr</t>
  </si>
  <si>
    <t>QTY 3rd Qtr</t>
  </si>
  <si>
    <t>QTY 4th Qtr</t>
  </si>
  <si>
    <t>TOTAL AMOUNT</t>
  </si>
  <si>
    <t>Details</t>
  </si>
  <si>
    <t>Amount</t>
  </si>
  <si>
    <t>S.N</t>
  </si>
  <si>
    <t>DETAILS</t>
  </si>
  <si>
    <t>Unit/ Days   1st Qtr</t>
  </si>
  <si>
    <t>Unit/ Days   2nd Qtr</t>
  </si>
  <si>
    <t>Unit/ Days 3rd Qtr</t>
  </si>
  <si>
    <t>Unit/ Days   4th Qtr</t>
  </si>
  <si>
    <r>
      <t xml:space="preserve">Name of the Employee(Designation)               </t>
    </r>
    <r>
      <rPr>
        <b/>
        <i/>
        <sz val="8"/>
        <rFont val="Times New Roman"/>
        <family val="1"/>
      </rPr>
      <t>Please write name and designation both</t>
    </r>
  </si>
  <si>
    <r>
      <t xml:space="preserve">Other Allow </t>
    </r>
    <r>
      <rPr>
        <b/>
        <sz val="8"/>
        <rFont val="Times New Roman"/>
        <family val="1"/>
      </rPr>
      <t>A/C 5051</t>
    </r>
  </si>
  <si>
    <r>
      <t xml:space="preserve">Spl. Allowance </t>
    </r>
    <r>
      <rPr>
        <b/>
        <sz val="8"/>
        <rFont val="Times New Roman"/>
        <family val="1"/>
      </rPr>
      <t>A/C 5051</t>
    </r>
  </si>
  <si>
    <r>
      <t xml:space="preserve"> Annual Salary      </t>
    </r>
    <r>
      <rPr>
        <b/>
        <u/>
        <sz val="8"/>
        <color indexed="12"/>
        <rFont val="Times New Roman"/>
        <family val="1"/>
      </rPr>
      <t>A/C 5011</t>
    </r>
  </si>
  <si>
    <r>
      <t xml:space="preserve">CAFT Allow. (excluding Conv. Allowance) Monthly </t>
    </r>
    <r>
      <rPr>
        <b/>
        <sz val="8"/>
        <rFont val="Times New Roman"/>
        <family val="1"/>
      </rPr>
      <t>(A/C 5061)</t>
    </r>
  </si>
  <si>
    <r>
      <t xml:space="preserve">Overbase compensation ( Non Taxable)     </t>
    </r>
    <r>
      <rPr>
        <b/>
        <u/>
        <sz val="8"/>
        <color indexed="12"/>
        <rFont val="Times New Roman"/>
        <family val="1"/>
      </rPr>
      <t>A/C 5061</t>
    </r>
  </si>
  <si>
    <r>
      <t xml:space="preserve">Edu. Allow. </t>
    </r>
    <r>
      <rPr>
        <b/>
        <sz val="8"/>
        <rFont val="Times New Roman"/>
        <family val="1"/>
      </rPr>
      <t>A/C 5057</t>
    </r>
  </si>
  <si>
    <r>
      <t xml:space="preserve">Annual Edu Allow </t>
    </r>
    <r>
      <rPr>
        <b/>
        <u/>
        <sz val="8"/>
        <color indexed="12"/>
        <rFont val="Times New Roman"/>
        <family val="1"/>
      </rPr>
      <t>A/C 5057</t>
    </r>
  </si>
  <si>
    <r>
      <t xml:space="preserve">Overbase Compensation (Taxable) Sub-total   </t>
    </r>
    <r>
      <rPr>
        <b/>
        <u/>
        <sz val="8"/>
        <color indexed="12"/>
        <rFont val="Times New Roman"/>
        <family val="1"/>
      </rPr>
      <t>A/c 5051</t>
    </r>
  </si>
  <si>
    <r>
      <t xml:space="preserve">Convey. Allowance. </t>
    </r>
    <r>
      <rPr>
        <b/>
        <sz val="8"/>
        <rFont val="Times New Roman"/>
        <family val="1"/>
      </rPr>
      <t>A/c 5431</t>
    </r>
    <r>
      <rPr>
        <sz val="8"/>
        <rFont val="Times New Roman"/>
        <family val="1"/>
      </rPr>
      <t>(monthly)</t>
    </r>
  </si>
  <si>
    <r>
      <t xml:space="preserve"> (CAFT) CONV. Allow. Annual  </t>
    </r>
    <r>
      <rPr>
        <b/>
        <u/>
        <sz val="8"/>
        <color indexed="12"/>
        <rFont val="Times New Roman"/>
        <family val="1"/>
      </rPr>
      <t>A/C 5431</t>
    </r>
  </si>
  <si>
    <r>
      <t xml:space="preserve">PF         </t>
    </r>
    <r>
      <rPr>
        <b/>
        <u/>
        <sz val="8"/>
        <color indexed="8"/>
        <rFont val="Times New Roman"/>
        <family val="1"/>
      </rPr>
      <t xml:space="preserve">A/C 5043 </t>
    </r>
  </si>
  <si>
    <r>
      <t xml:space="preserve">PF/BF        </t>
    </r>
    <r>
      <rPr>
        <b/>
        <u/>
        <sz val="8"/>
        <color indexed="12"/>
        <rFont val="Times New Roman"/>
        <family val="1"/>
      </rPr>
      <t xml:space="preserve">A/C 5043 </t>
    </r>
  </si>
  <si>
    <t>Locally procured food for distribution</t>
  </si>
  <si>
    <t>COMMUNICATION COST -FAX,CTN,INTERNET,PAGING</t>
  </si>
  <si>
    <t>A/C CODE  :  5550</t>
  </si>
  <si>
    <t>A/C CODE  :   5380</t>
  </si>
  <si>
    <t>POSTAL &amp; DELIVERY COST</t>
  </si>
  <si>
    <t>Unit Price</t>
  </si>
  <si>
    <t>A/C CODE  :  5500</t>
  </si>
  <si>
    <t>OFFICE RENTALS</t>
  </si>
  <si>
    <t>UTILITIES</t>
  </si>
  <si>
    <t>A/C CODE  :   5530</t>
  </si>
  <si>
    <t>COMPUTER HARDWARE REPAIRS &amp; MAINTENANCE</t>
  </si>
  <si>
    <t>COMPUTER SOFTWARE REPAIRS &amp; MAINTENANCE</t>
  </si>
  <si>
    <t>A/C CODE  :   5224</t>
  </si>
  <si>
    <t>A/C CODE  :  5214</t>
  </si>
  <si>
    <t>COMMUNICATION EQUIP REP. &amp; MAINT.</t>
  </si>
  <si>
    <t>A/C CODE  :   5234</t>
  </si>
  <si>
    <t>OFFICE EQUIP REP. &amp; MAINT.</t>
  </si>
  <si>
    <t>A/C CODE  :   5244</t>
  </si>
  <si>
    <t>HOUSEHOLD EQUIP REP. &amp; MAINT.</t>
  </si>
  <si>
    <t>A/C CODE  :   5254</t>
  </si>
  <si>
    <t>OTHER EQUIP REP. &amp; MAINT.</t>
  </si>
  <si>
    <t>A/C CODE  :   5264</t>
  </si>
  <si>
    <t>MAINTENANCE &amp; MINOR ALTERATIONS TO CARE OR RENTED PROPERTY</t>
  </si>
  <si>
    <t>A/C CODE  :   5520</t>
  </si>
  <si>
    <t>GASOLINE</t>
  </si>
  <si>
    <t>A/C  :  5411</t>
  </si>
  <si>
    <t>AUTO SPARES &amp; SERVICES</t>
  </si>
  <si>
    <t>A/C CODE  :  5412</t>
  </si>
  <si>
    <t>A/C CODE  :  5413</t>
  </si>
  <si>
    <t>INSURANCE PREMIUMS FOR VEHICLES</t>
  </si>
  <si>
    <t>VEHICLE TAXES &amp; FEES</t>
  </si>
  <si>
    <t>A/C CODE  :  5414</t>
  </si>
  <si>
    <t>AIR/GROUND TRANSPORTATION</t>
  </si>
  <si>
    <t>A/C CODE :  5420</t>
  </si>
  <si>
    <t>VEHICLE RENTAL FROM THIRD PARTY</t>
  </si>
  <si>
    <t>A/C CODE :  5430</t>
  </si>
  <si>
    <t>MILEAGE EXPENSES FOR USING PERSONAL VEHICLES</t>
  </si>
  <si>
    <t>A/C CODE :  5431</t>
  </si>
  <si>
    <t>COMMUNICATION WHILE TRAVELLING</t>
  </si>
  <si>
    <t>A/C CODE :  5460</t>
  </si>
  <si>
    <t>LODGING COST</t>
  </si>
  <si>
    <t>A/C CODE :  5440</t>
  </si>
  <si>
    <t>SUNDRY EXPENSES-TRAVELLING</t>
  </si>
  <si>
    <t>A/C CODE :  5480</t>
  </si>
  <si>
    <t>PASSPORT VISA FEES</t>
  </si>
  <si>
    <t>A/C CODE :  5482</t>
  </si>
  <si>
    <t>PER DIEM(M&amp;I)</t>
  </si>
  <si>
    <t>A/C CODE :  5450</t>
  </si>
  <si>
    <t>MEDICAL EXPENSES-TRAVELLING</t>
  </si>
  <si>
    <t>A/C CODE :  5483</t>
  </si>
  <si>
    <t>EMPLOYEE TRAINING</t>
  </si>
  <si>
    <t>A/C CODE :  5080</t>
  </si>
  <si>
    <t>TUTION REIMBURSEMENT</t>
  </si>
  <si>
    <t>A/C CODE :  5085</t>
  </si>
  <si>
    <t>A/C CODE :  5350</t>
  </si>
  <si>
    <t>MATERIALS OR SUPPLIES FOR TRAINING PROGRAM</t>
  </si>
  <si>
    <t>REFERENCE MATERIALS</t>
  </si>
  <si>
    <t>A/C CODE :  5363</t>
  </si>
  <si>
    <t>DUES &amp; SUBSCRIPTION</t>
  </si>
  <si>
    <t>A/C CODE :  5364</t>
  </si>
  <si>
    <t>FACILITATORS &amp; OTHER TRAINING RELATED COST</t>
  </si>
  <si>
    <t>CONSTRUCTION CONTRACTORS SERVICES</t>
  </si>
  <si>
    <t>A/C CODE :  5305</t>
  </si>
  <si>
    <t>FOOD PREPERARTION SERVICES</t>
  </si>
  <si>
    <t>A/C CODE :  5335</t>
  </si>
  <si>
    <t>TRANSPORTATION EXPENSES</t>
  </si>
  <si>
    <t>A/C CODE :  5346</t>
  </si>
  <si>
    <t>A/C CODE :  5362</t>
  </si>
  <si>
    <t>PRODUCTION &amp; DUPLICATION COST (SLIDES,FILMS, TAPES FOR PROJECT OPERATION)</t>
  </si>
  <si>
    <r>
      <t xml:space="preserve">EXPENSES OF PRINTED MATERIALS </t>
    </r>
    <r>
      <rPr>
        <b/>
        <sz val="10"/>
        <rFont val="Arial"/>
        <family val="2"/>
      </rPr>
      <t>(other than films slides etc.)</t>
    </r>
  </si>
  <si>
    <t>A/C CODE :  5720</t>
  </si>
  <si>
    <t>SUB GRANTEES</t>
  </si>
  <si>
    <t>A/C CODE :  5721</t>
  </si>
  <si>
    <t>SUB CONTRACT</t>
  </si>
  <si>
    <t>SEED CAPITAL FOR SEAD ACTIVITIES</t>
  </si>
  <si>
    <t>A/C CODE :  5730</t>
  </si>
  <si>
    <t>CONSULTANTS-FUNDRAISING</t>
  </si>
  <si>
    <t>A/C CODE :  5100</t>
  </si>
  <si>
    <t>CONSULTANTS-FINANCE</t>
  </si>
  <si>
    <t>A/C CODE :  5101</t>
  </si>
  <si>
    <t>CONSULTANTS -IT</t>
  </si>
  <si>
    <t>A/C CODE :  5102</t>
  </si>
  <si>
    <t>CONSULTANTS - PROGRAM</t>
  </si>
  <si>
    <t>A/C CODE :  5103</t>
  </si>
  <si>
    <t>LEGAL FEES</t>
  </si>
  <si>
    <t>A/C CODE :  5110</t>
  </si>
  <si>
    <t>FEES-PROFESSIONAL SERVICES(Employees benefit, payroll etc.)</t>
  </si>
  <si>
    <t>A/C CODE :  5150</t>
  </si>
  <si>
    <t>A/C CODE :  5348</t>
  </si>
  <si>
    <t xml:space="preserve">VOLUNTEER/INTERN </t>
  </si>
  <si>
    <t>CONSULTANTS - OTHER CONTRACTUALS</t>
  </si>
  <si>
    <t>A/C CODE :  5104</t>
  </si>
  <si>
    <t>A/C CODE :  5540</t>
  </si>
  <si>
    <t>INSURANCE PREMIUM- PROPERTY GENERAL LIABILITY</t>
  </si>
  <si>
    <t>OUTSIDE AGENCY-FOR TEMPORARY HELP(Security help)</t>
  </si>
  <si>
    <t>A/C CODE :  5071</t>
  </si>
  <si>
    <t>AUDIT FEES</t>
  </si>
  <si>
    <t>A/C CODE :  5120</t>
  </si>
  <si>
    <t>FEES-EMPLOYMENT SEARCH, NEWSPAPER AD, INTERVIEW EXPENSES</t>
  </si>
  <si>
    <t>A/C CODE :  5152</t>
  </si>
  <si>
    <t>BANK CHARGES</t>
  </si>
  <si>
    <t>A/C CODE :  5620</t>
  </si>
  <si>
    <t>FIDELITY/BONDING COSTS</t>
  </si>
  <si>
    <t>A/C CODE :  5642</t>
  </si>
  <si>
    <t>A/C CODE :  5680</t>
  </si>
  <si>
    <t>MISCELLANEOUS</t>
  </si>
  <si>
    <t>A/C CODE :  5682</t>
  </si>
  <si>
    <t>RESEARCH &amp; DEVELOPMENT STUDIES (including evaluations)</t>
  </si>
  <si>
    <t>A/C CODE :  5355</t>
  </si>
  <si>
    <t>A/C CODE :  5370</t>
  </si>
  <si>
    <t>Description</t>
  </si>
  <si>
    <t>Qty1</t>
  </si>
  <si>
    <t>Amt</t>
  </si>
  <si>
    <t>Qty2</t>
  </si>
  <si>
    <t>Qty3</t>
  </si>
  <si>
    <t>Qty4</t>
  </si>
  <si>
    <t>Tot Qty</t>
  </si>
  <si>
    <t>Tot Amt</t>
  </si>
  <si>
    <t>item1</t>
  </si>
  <si>
    <t>item2</t>
  </si>
  <si>
    <t>item3</t>
  </si>
  <si>
    <t>item4</t>
  </si>
  <si>
    <t>item5</t>
  </si>
  <si>
    <t>State:</t>
  </si>
  <si>
    <t>Acct Code:</t>
  </si>
  <si>
    <t xml:space="preserve">COMPUTER HARDWARE </t>
  </si>
  <si>
    <t xml:space="preserve">COMPUTER SOFTWARE </t>
  </si>
  <si>
    <t>COMMUNICATION EQUIPMENT PURCHASE</t>
  </si>
  <si>
    <t>OTHER EQUIPMENT PURCHASE</t>
  </si>
  <si>
    <t>HOUSEHOLD APPLIANCES EXPAT.</t>
  </si>
  <si>
    <t>OFFICE EQUIPMENT PURCHASE</t>
  </si>
  <si>
    <t>CONSUMABLES, MATERIAL SUPPLIES, SMALL TOOLS</t>
  </si>
  <si>
    <t>MATERIALS USED IN TEMP. SHELTERS</t>
  </si>
  <si>
    <t>VETERNITY AND HUMAN MEDICAL SUPPLIES</t>
  </si>
  <si>
    <t>Agriculture Supplies, seeds, tools etc.</t>
  </si>
  <si>
    <t>Kitchen supplies/utensils for feeding programs</t>
  </si>
  <si>
    <t>Other Project Material and Supplies</t>
  </si>
  <si>
    <t>Other Office Supplies</t>
  </si>
  <si>
    <t>Art Supplies</t>
  </si>
  <si>
    <t>Vehicles - Jeeps / Cars</t>
  </si>
  <si>
    <t>Vehicles - Motor Cycles</t>
  </si>
  <si>
    <t>Other Vehicles including bicycles, trailers etc</t>
  </si>
  <si>
    <t>SECTOR:</t>
  </si>
  <si>
    <t>PAYMENT TO TEMPORARY STAFF - INDIVIDUAL</t>
  </si>
  <si>
    <t>A/C CODE :  5075</t>
  </si>
  <si>
    <t>QUARTER I</t>
  </si>
  <si>
    <t>QUARTER II</t>
  </si>
  <si>
    <t>QUARTER III</t>
  </si>
  <si>
    <t>QUARTER IV</t>
  </si>
  <si>
    <t>Promotional items related to special events, projects, or country offices</t>
  </si>
  <si>
    <t>Signs, banners, posters to support CARE business oeprations</t>
  </si>
  <si>
    <t>Advertising campaigns through external media</t>
  </si>
  <si>
    <t>Artwork, design and mechanics - to be used with fundraising/promotional activities only</t>
  </si>
  <si>
    <t>A/C CODE :  5371</t>
  </si>
  <si>
    <t>A/C CODE :  5372</t>
  </si>
  <si>
    <t>A/C CODE  :   5396</t>
  </si>
  <si>
    <t>A/C CODE  :   5397</t>
  </si>
  <si>
    <t>FY 2007 BUDGET</t>
  </si>
  <si>
    <t>PERSONNEL COST</t>
  </si>
  <si>
    <t>GRADES</t>
  </si>
  <si>
    <r>
      <t xml:space="preserve">Basic + A I   </t>
    </r>
    <r>
      <rPr>
        <b/>
        <sz val="8"/>
        <rFont val="Times New Roman"/>
        <family val="1"/>
      </rPr>
      <t>(A/C 5011)</t>
    </r>
  </si>
  <si>
    <t>Loyaly Bonus  Account 5011</t>
  </si>
  <si>
    <t xml:space="preserve">INSURANCE  (Acci.Ins. Rs.1,500 + Medical Ins. Rs.5,000)             A/C 5041 </t>
  </si>
  <si>
    <r>
      <t xml:space="preserve">HRA </t>
    </r>
    <r>
      <rPr>
        <b/>
        <sz val="8"/>
        <rFont val="Times New Roman"/>
        <family val="1"/>
      </rPr>
      <t>A/C 5055            ( Present )</t>
    </r>
  </si>
  <si>
    <r>
      <t xml:space="preserve">HRA on  Increment </t>
    </r>
    <r>
      <rPr>
        <b/>
        <sz val="8"/>
        <rFont val="Times New Roman"/>
        <family val="1"/>
      </rPr>
      <t>A/C 5055</t>
    </r>
  </si>
  <si>
    <r>
      <t xml:space="preserve">HRA / Qtr Allowance </t>
    </r>
    <r>
      <rPr>
        <b/>
        <u/>
        <sz val="8"/>
        <color indexed="12"/>
        <rFont val="Times New Roman"/>
        <family val="1"/>
      </rPr>
      <t>A/C 5055</t>
    </r>
  </si>
  <si>
    <t>Recruitment Cost Rs.10000 + Pre_Employment Medical Check up Rs.900      A/c 5152</t>
  </si>
  <si>
    <t>Stapler Pin [Small]</t>
  </si>
  <si>
    <t>Ink Jet Color Catridge</t>
  </si>
  <si>
    <t xml:space="preserve">Office Rent (Apportioned) </t>
  </si>
  <si>
    <r>
      <t xml:space="preserve">LTA     </t>
    </r>
    <r>
      <rPr>
        <b/>
        <sz val="8"/>
        <rFont val="Times New Roman"/>
        <family val="1"/>
      </rPr>
      <t>A/C 5051</t>
    </r>
  </si>
  <si>
    <r>
      <t xml:space="preserve">FEA       </t>
    </r>
    <r>
      <rPr>
        <b/>
        <sz val="8"/>
        <rFont val="Times New Roman"/>
        <family val="1"/>
      </rPr>
      <t>A/C 5051</t>
    </r>
  </si>
  <si>
    <t>Pen (Gel)</t>
  </si>
  <si>
    <t xml:space="preserve">Binder Clips </t>
  </si>
  <si>
    <t>Tea / Coffee / Sugar/Toiletries (Apportioned)</t>
  </si>
  <si>
    <t>Total months of service as of 30.6.11</t>
  </si>
  <si>
    <t>Total months of service as of 30.6.12</t>
  </si>
  <si>
    <r>
      <t xml:space="preserve">Basic  as of  30.06.11    </t>
    </r>
    <r>
      <rPr>
        <b/>
        <sz val="8"/>
        <rFont val="Times New Roman"/>
        <family val="1"/>
      </rPr>
      <t>(A/C 5011)</t>
    </r>
  </si>
  <si>
    <r>
      <t xml:space="preserve">Annual increment FY 12 w.e.f  1st Jul 11 </t>
    </r>
    <r>
      <rPr>
        <b/>
        <sz val="8"/>
        <rFont val="Times New Roman"/>
        <family val="1"/>
      </rPr>
      <t>(A/C 5011)</t>
    </r>
  </si>
  <si>
    <r>
      <t xml:space="preserve">Acc  Benefits for FY 12       </t>
    </r>
    <r>
      <rPr>
        <b/>
        <u/>
        <sz val="8"/>
        <color indexed="12"/>
        <rFont val="Times New Roman"/>
        <family val="1"/>
      </rPr>
      <t>A/C 5031</t>
    </r>
  </si>
  <si>
    <r>
      <t xml:space="preserve">Spl. Accrual 2% on Base    </t>
    </r>
    <r>
      <rPr>
        <b/>
        <u/>
        <sz val="8"/>
        <color indexed="12"/>
        <rFont val="Times New Roman"/>
        <family val="1"/>
      </rPr>
      <t>A/C 5041</t>
    </r>
  </si>
  <si>
    <r>
      <t xml:space="preserve">Ben. Fund (Rs.NIL) </t>
    </r>
    <r>
      <rPr>
        <b/>
        <u/>
        <sz val="8"/>
        <rFont val="Times New Roman"/>
        <family val="1"/>
      </rPr>
      <t>A/c 5043</t>
    </r>
  </si>
  <si>
    <t>A-3 Size Paper</t>
  </si>
  <si>
    <t>Legal Size Paper</t>
  </si>
  <si>
    <t xml:space="preserve">Box File </t>
  </si>
  <si>
    <t>Ink Jet Black Catridge HP M1005</t>
  </si>
  <si>
    <t>A-4 Size Bond Paper</t>
  </si>
  <si>
    <t>Telephone  (Apportioned)</t>
  </si>
  <si>
    <t>Internet Reliance (Apportioned)</t>
  </si>
  <si>
    <t>Internet BSNL (Apportioned)</t>
  </si>
  <si>
    <t xml:space="preserve">Courier (Apportioned) </t>
  </si>
  <si>
    <t>Tulip MPLS Charges</t>
  </si>
  <si>
    <t>Postage</t>
  </si>
  <si>
    <t xml:space="preserve">Electricity Charges (Apportioned) 1st qtr </t>
  </si>
  <si>
    <t>Electricity Charges (Apportioned) 2nd qtr</t>
  </si>
  <si>
    <t>Electricity Water Charges (Apportioned) 3rd qtr</t>
  </si>
  <si>
    <t>Electricity Water Charges (Apportioned) 4th qtr</t>
  </si>
  <si>
    <t>Water Bill</t>
  </si>
  <si>
    <t>Water Tax</t>
  </si>
  <si>
    <t>Ink Gel Refill</t>
  </si>
  <si>
    <t>Colourful Tags</t>
  </si>
  <si>
    <t>File Folder</t>
  </si>
  <si>
    <t>Fevi Stick (Small)</t>
  </si>
  <si>
    <t>Fevi Stick (Big)</t>
  </si>
  <si>
    <t>Gum Tube (Small)</t>
  </si>
  <si>
    <t>Paper Cutter</t>
  </si>
  <si>
    <t>Cello Tape (Big)</t>
  </si>
  <si>
    <t>Packing Tape (Big)</t>
  </si>
  <si>
    <t>Towels</t>
  </si>
  <si>
    <t>Rubber Stamp</t>
  </si>
  <si>
    <t>Whitener</t>
  </si>
  <si>
    <t>Other Office Equipment Repair &amp; Maintenance</t>
  </si>
  <si>
    <t>Gardening Expenses</t>
  </si>
  <si>
    <t>Stapler (Small)</t>
  </si>
  <si>
    <t>Letter Head External Printing (Apportioned)</t>
  </si>
  <si>
    <t>Envelop (Small)</t>
  </si>
  <si>
    <t>Envelop (Medium)</t>
  </si>
  <si>
    <t>Envelop (Large)</t>
  </si>
  <si>
    <t>Milk for Tea</t>
  </si>
  <si>
    <t>Printing of Visiting Card</t>
  </si>
  <si>
    <t>File Printing</t>
  </si>
  <si>
    <t>AMC of Computers &amp; Printers</t>
  </si>
  <si>
    <t>AMC of UPS (Apportioned)</t>
  </si>
  <si>
    <t>Spare Parts for Computers &amp; Printers</t>
  </si>
  <si>
    <t>AMC of Aquaguard (Apportioned)</t>
  </si>
  <si>
    <t>AMC of Photocopy Machine (Apportioned)</t>
  </si>
  <si>
    <t>Staff Development Training</t>
  </si>
  <si>
    <t>News Paper &amp; Peridicals (Apportioned)</t>
  </si>
  <si>
    <t>Labour Charges</t>
  </si>
  <si>
    <t xml:space="preserve">Gardening </t>
  </si>
  <si>
    <t>Audit Fee for FFE</t>
  </si>
  <si>
    <t>Office Cleaning Services (Apportioned)</t>
  </si>
  <si>
    <t>Security Guard for State Office (Apportioned)</t>
  </si>
  <si>
    <t>FFE Insurance (Apportioned)</t>
  </si>
  <si>
    <t>Tube Lights, Bulbs and Other Electricals Items</t>
  </si>
  <si>
    <t>Repairing of Office Premises Misc Expenses</t>
  </si>
  <si>
    <t>Other Miscellanious expenses</t>
  </si>
  <si>
    <t>Photocopy / Binding Expenses</t>
  </si>
  <si>
    <t>Income Tax Consultant (Propotioned)</t>
  </si>
  <si>
    <t>Generator Fuel (Apportioned)</t>
  </si>
  <si>
    <t>Item1</t>
  </si>
  <si>
    <t>FY 2011-12 BUDGET</t>
  </si>
  <si>
    <t>Air Fare to Project Coordinator-CIHQ</t>
  </si>
  <si>
    <t>Train Fare to FO -CIHQ</t>
  </si>
  <si>
    <t>LT to Messenger</t>
  </si>
  <si>
    <t>Vehicle Rental for Visit to Field by Project Staff</t>
  </si>
  <si>
    <t>Project Coordinator</t>
  </si>
  <si>
    <t>Field Officer</t>
  </si>
  <si>
    <t>Project Coordinator's visit to CIHQ</t>
  </si>
  <si>
    <t>Field Officer's Visit to CIHQ</t>
  </si>
  <si>
    <t>Chart Paper</t>
  </si>
  <si>
    <t>Writing Pad</t>
  </si>
  <si>
    <t>Pen</t>
  </si>
  <si>
    <t>Board Marker</t>
  </si>
  <si>
    <t>Parmanent Marker Pen</t>
  </si>
  <si>
    <t>Reference Material</t>
  </si>
  <si>
    <t>Staff Training on Communication &amp; IPC Tools</t>
  </si>
  <si>
    <t>Celebration of Women's Day at District Level</t>
  </si>
  <si>
    <t>Celebration of Religeous Mela</t>
  </si>
  <si>
    <t>NGO Grant to Gram Vikas Samiti-Barabanki</t>
  </si>
  <si>
    <t>NGO Grant to Gram Vikas Sansthan-RBL</t>
  </si>
  <si>
    <t>NGO Grant to PSAUSSL</t>
  </si>
  <si>
    <t>Folk Media Activity at Villages</t>
  </si>
  <si>
    <t>Project Coordinator's visit to Field</t>
  </si>
  <si>
    <t>Field Officer's Visit to Field</t>
  </si>
  <si>
    <t>Flip Chart</t>
  </si>
  <si>
    <t>Data Card - 2</t>
  </si>
  <si>
    <t>FY 2013 BUDGET</t>
  </si>
  <si>
    <t>Photocopy Machine Maintenance</t>
  </si>
  <si>
    <t>Air Fare to AFM-CIHQ</t>
  </si>
  <si>
    <t>AMF</t>
  </si>
  <si>
    <t>Asstt. Finance Manager's Visit to CIHQ</t>
  </si>
  <si>
    <t>Resource Person for Resource Book</t>
  </si>
  <si>
    <t>Asstt Finance Manager's Visit to CIHQ</t>
  </si>
  <si>
    <t>FY 2013 BODGET</t>
  </si>
  <si>
    <t xml:space="preserve">Refresher of staff on program interventions </t>
  </si>
  <si>
    <t>Celebration of newborn week at district level</t>
  </si>
  <si>
    <t>Celebration of Breastfeeding week at district level</t>
  </si>
  <si>
    <t>Celebration of Safe Mother Hood Day at district level</t>
  </si>
  <si>
    <t>Wall Painting at Block level on Key MNH &amp; Gender Messages</t>
  </si>
  <si>
    <t>Printing of MIS</t>
  </si>
  <si>
    <t>Printing of IEC</t>
  </si>
  <si>
    <t>Printing of Pamplets</t>
  </si>
  <si>
    <t>Printing of VHSC and MG meeting register</t>
  </si>
  <si>
    <t>Staff's Phone Expense Reimbursement(PC/FO/Media Off)</t>
  </si>
  <si>
    <t>Data Card</t>
  </si>
  <si>
    <t>Pen Drive</t>
  </si>
  <si>
    <t>Air Fare to Media Officer</t>
  </si>
  <si>
    <t>Media Officer</t>
  </si>
  <si>
    <t>Media Officer's Visit to CIHQ</t>
  </si>
  <si>
    <t>Six monthly NGO review</t>
  </si>
  <si>
    <t>Matrix Diary</t>
  </si>
  <si>
    <t>DVDs</t>
  </si>
  <si>
    <t>Staff Development</t>
  </si>
  <si>
    <t>Consultancy forTools Finalization</t>
  </si>
  <si>
    <t>Consultancy for Gender Training</t>
  </si>
  <si>
    <t>Consultancy for MNH and FP Training</t>
  </si>
  <si>
    <t>Parttime Messenger</t>
  </si>
  <si>
    <t>NGO Audit Fee (External Agency)</t>
  </si>
  <si>
    <t>Synergy meeting with INGOs and Govt.</t>
  </si>
  <si>
    <t>Unit Cost</t>
  </si>
  <si>
    <t>Component</t>
  </si>
  <si>
    <t>TOTAL COST</t>
  </si>
  <si>
    <t>GRAND TOTAL</t>
  </si>
  <si>
    <t>Payment Type</t>
  </si>
  <si>
    <t>A</t>
  </si>
  <si>
    <t>Market Research</t>
  </si>
  <si>
    <t>GST at 18% (If Applicable)</t>
  </si>
  <si>
    <t>NOTE:</t>
  </si>
  <si>
    <t>Salary are not payable over and above and have to be allocated with the line item. Salaries have to be proportionate to the line item at the sole discretion of the applying organisation.</t>
  </si>
  <si>
    <t>Quantity</t>
  </si>
  <si>
    <t>(NOTE: Amount will be calculated using the inbuit formula. Only put the unit cost)</t>
  </si>
  <si>
    <t>Skill Program Activities - Women Farmers</t>
  </si>
  <si>
    <t>Training Material (workbook)</t>
  </si>
  <si>
    <t>Trainer Fee</t>
  </si>
  <si>
    <t>Training Hall (including chairs)</t>
  </si>
  <si>
    <t>Tea &amp; Snacks to Trainees</t>
  </si>
  <si>
    <t>Teaching Equipment (white board, markers, flip charts, charts, pens)</t>
  </si>
  <si>
    <t>Attendance register</t>
  </si>
  <si>
    <t>Projection Equipment</t>
  </si>
  <si>
    <t>Monitoring and Reporting</t>
  </si>
  <si>
    <t xml:space="preserve">ASCI will not be responsible for any reimbursements of salaries or any other costs if output/outcome of individual line items is not met / achieved. </t>
  </si>
  <si>
    <r>
      <t xml:space="preserve">While preparing the budget organisation to note that </t>
    </r>
    <r>
      <rPr>
        <b/>
        <sz val="10"/>
        <rFont val="Arial"/>
        <family val="2"/>
      </rPr>
      <t>Market Research and Impact Assessment would be for the entire project</t>
    </r>
  </si>
  <si>
    <t>Cost Sheet for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</si>
</sst>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0.00_-;\-* #,##0.00_-;_-* &quot;-&quot;??_-;_-@_-"/>
    <numFmt numFmtId="166" formatCode="General_)"/>
    <numFmt numFmtId="167" formatCode="_(* #,##0_);_(* \(#,##0\);_(* &quot;-&quot;??_);_(@_)"/>
  </numFmts>
  <fonts count="28" x14ac:knownFonts="1">
    <font>
      <sz val="10"/>
      <name val="Arial"/>
    </font>
    <font>
      <sz val="11"/>
      <color theme="1"/>
      <name val="Calibri"/>
      <family val="2"/>
      <scheme val="minor"/>
    </font>
    <font>
      <b/>
      <sz val="10"/>
      <name val="Arial"/>
      <family val="2"/>
    </font>
    <font>
      <sz val="10"/>
      <name val="Arial"/>
      <family val="2"/>
    </font>
    <font>
      <b/>
      <sz val="8"/>
      <name val="Arial"/>
      <family val="2"/>
    </font>
    <font>
      <b/>
      <sz val="12"/>
      <name val="Arial"/>
      <family val="2"/>
    </font>
    <font>
      <b/>
      <sz val="12"/>
      <name val="Arial"/>
      <family val="2"/>
    </font>
    <font>
      <b/>
      <sz val="10"/>
      <name val="Arial"/>
      <family val="2"/>
    </font>
    <font>
      <sz val="8"/>
      <name val="Times New Roman"/>
      <family val="1"/>
    </font>
    <font>
      <b/>
      <i/>
      <sz val="8"/>
      <name val="Times New Roman"/>
      <family val="1"/>
    </font>
    <font>
      <b/>
      <sz val="8"/>
      <name val="Times New Roman"/>
      <family val="1"/>
    </font>
    <font>
      <b/>
      <sz val="8"/>
      <color indexed="12"/>
      <name val="Times New Roman"/>
      <family val="1"/>
    </font>
    <font>
      <b/>
      <u/>
      <sz val="8"/>
      <color indexed="12"/>
      <name val="Times New Roman"/>
      <family val="1"/>
    </font>
    <font>
      <b/>
      <u/>
      <sz val="8"/>
      <name val="Times New Roman"/>
      <family val="1"/>
    </font>
    <font>
      <b/>
      <u/>
      <sz val="8"/>
      <color indexed="8"/>
      <name val="Times New Roman"/>
      <family val="1"/>
    </font>
    <font>
      <sz val="8"/>
      <color indexed="8"/>
      <name val="Times New Roman"/>
      <family val="1"/>
    </font>
    <font>
      <b/>
      <u/>
      <sz val="10"/>
      <name val="Arial"/>
      <family val="2"/>
    </font>
    <font>
      <sz val="14"/>
      <name val="Arial"/>
      <family val="2"/>
    </font>
    <font>
      <b/>
      <sz val="14"/>
      <color indexed="12"/>
      <name val="Arial"/>
      <family val="2"/>
    </font>
    <font>
      <b/>
      <sz val="12"/>
      <color indexed="48"/>
      <name val="Arial"/>
      <family val="2"/>
    </font>
    <font>
      <sz val="10"/>
      <name val="Arial"/>
      <family val="2"/>
    </font>
    <font>
      <sz val="11"/>
      <color indexed="8"/>
      <name val="Calibri"/>
      <family val="2"/>
    </font>
    <font>
      <sz val="11"/>
      <color indexed="8"/>
      <name val="Calibri"/>
      <family val="2"/>
    </font>
    <font>
      <sz val="11"/>
      <color theme="1"/>
      <name val="Calibri"/>
      <family val="2"/>
      <scheme val="minor"/>
    </font>
    <font>
      <sz val="10"/>
      <color rgb="FF000000"/>
      <name val="Arial"/>
      <family val="2"/>
    </font>
    <font>
      <sz val="10"/>
      <name val="Calibri"/>
      <family val="2"/>
      <scheme val="minor"/>
    </font>
    <font>
      <b/>
      <i/>
      <sz val="10"/>
      <color theme="0"/>
      <name val="Arial"/>
      <family val="2"/>
    </font>
    <font>
      <sz val="10"/>
      <color rgb="FF000000"/>
      <name val="Calibri"/>
      <family val="2"/>
    </font>
  </fonts>
  <fills count="1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applyNumberFormat="0" applyFill="0" applyBorder="0" applyAlignment="0" applyProtection="0"/>
    <xf numFmtId="164" fontId="3" fillId="0" borderId="0" applyFont="0" applyFill="0" applyBorder="0" applyAlignment="0" applyProtection="0"/>
    <xf numFmtId="164" fontId="20" fillId="0" borderId="0" applyFont="0" applyFill="0" applyBorder="0" applyAlignment="0" applyProtection="0"/>
    <xf numFmtId="165" fontId="22" fillId="0" borderId="0" applyFont="0" applyFill="0" applyBorder="0" applyAlignment="0" applyProtection="0"/>
    <xf numFmtId="43" fontId="21" fillId="0" borderId="0" applyFont="0" applyFill="0" applyBorder="0" applyAlignment="0" applyProtection="0"/>
    <xf numFmtId="0" fontId="3" fillId="0" borderId="0"/>
    <xf numFmtId="0" fontId="20" fillId="0" borderId="0"/>
    <xf numFmtId="0" fontId="23" fillId="0" borderId="0"/>
    <xf numFmtId="0" fontId="20" fillId="0" borderId="0"/>
    <xf numFmtId="9" fontId="22" fillId="0" borderId="0" applyFont="0" applyFill="0" applyBorder="0" applyAlignment="0" applyProtection="0"/>
    <xf numFmtId="0" fontId="3" fillId="0" borderId="0" applyNumberFormat="0" applyFill="0" applyBorder="0" applyAlignment="0" applyProtection="0"/>
    <xf numFmtId="164" fontId="3" fillId="0" borderId="0" applyFont="0" applyFill="0" applyBorder="0" applyAlignment="0" applyProtection="0"/>
    <xf numFmtId="165" fontId="21" fillId="0" borderId="0" applyFont="0" applyFill="0" applyBorder="0" applyAlignment="0" applyProtection="0"/>
    <xf numFmtId="0" fontId="3" fillId="0" borderId="0"/>
    <xf numFmtId="0" fontId="1" fillId="0" borderId="0"/>
    <xf numFmtId="0" fontId="3" fillId="0" borderId="0"/>
    <xf numFmtId="9" fontId="21" fillId="0" borderId="0" applyFont="0" applyFill="0" applyBorder="0" applyAlignment="0" applyProtection="0"/>
  </cellStyleXfs>
  <cellXfs count="170">
    <xf numFmtId="2" fontId="0" fillId="0" borderId="0" xfId="0" applyNumberFormat="1"/>
    <xf numFmtId="167" fontId="5" fillId="0" borderId="0" xfId="1" applyNumberFormat="1" applyFont="1" applyAlignment="1">
      <alignment horizontal="centerContinuous"/>
    </xf>
    <xf numFmtId="167" fontId="0" fillId="0" borderId="0" xfId="1" applyNumberFormat="1" applyFont="1"/>
    <xf numFmtId="167" fontId="2" fillId="0" borderId="0" xfId="1" applyNumberFormat="1" applyFont="1" applyAlignment="1">
      <alignment horizontal="centerContinuous"/>
    </xf>
    <xf numFmtId="167" fontId="0" fillId="0" borderId="0" xfId="1" applyNumberFormat="1" applyFont="1" applyAlignment="1">
      <alignment horizontal="centerContinuous"/>
    </xf>
    <xf numFmtId="167" fontId="2" fillId="0" borderId="1" xfId="1" applyNumberFormat="1" applyFont="1" applyBorder="1" applyAlignment="1">
      <alignment horizontal="center"/>
    </xf>
    <xf numFmtId="167" fontId="0" fillId="0" borderId="1" xfId="1" applyNumberFormat="1" applyFont="1" applyBorder="1"/>
    <xf numFmtId="167" fontId="2" fillId="0" borderId="1" xfId="1" applyNumberFormat="1" applyFont="1" applyBorder="1"/>
    <xf numFmtId="167" fontId="3" fillId="0" borderId="0" xfId="1" applyNumberFormat="1"/>
    <xf numFmtId="167" fontId="3" fillId="0" borderId="0" xfId="1" applyNumberFormat="1" applyAlignment="1">
      <alignment horizontal="centerContinuous"/>
    </xf>
    <xf numFmtId="167" fontId="3" fillId="0" borderId="1" xfId="1" applyNumberFormat="1" applyBorder="1"/>
    <xf numFmtId="167" fontId="6" fillId="0" borderId="0" xfId="1" applyNumberFormat="1" applyFont="1" applyAlignment="1">
      <alignment horizontal="centerContinuous"/>
    </xf>
    <xf numFmtId="167" fontId="3" fillId="0" borderId="0" xfId="1" applyNumberFormat="1" applyBorder="1"/>
    <xf numFmtId="167" fontId="2" fillId="0" borderId="1" xfId="1" quotePrefix="1" applyNumberFormat="1" applyFont="1" applyBorder="1" applyAlignment="1">
      <alignment horizontal="center" vertical="top" wrapText="1"/>
    </xf>
    <xf numFmtId="167" fontId="2" fillId="0" borderId="1" xfId="1" applyNumberFormat="1" applyFont="1" applyBorder="1" applyAlignment="1">
      <alignment horizontal="center" vertical="top" wrapText="1"/>
    </xf>
    <xf numFmtId="167" fontId="0" fillId="0" borderId="0" xfId="1" applyNumberFormat="1" applyFont="1" applyBorder="1"/>
    <xf numFmtId="167" fontId="7" fillId="0" borderId="0" xfId="1" applyNumberFormat="1" applyFont="1" applyBorder="1" applyAlignment="1">
      <alignment horizontal="centerContinuous"/>
    </xf>
    <xf numFmtId="167" fontId="3" fillId="0" borderId="0" xfId="1" applyNumberFormat="1" applyBorder="1" applyAlignment="1">
      <alignment horizontal="centerContinuous"/>
    </xf>
    <xf numFmtId="167" fontId="2" fillId="0" borderId="1" xfId="1" applyNumberFormat="1" applyFont="1" applyBorder="1" applyAlignment="1">
      <alignment horizontal="center" vertical="center" wrapText="1"/>
    </xf>
    <xf numFmtId="167" fontId="0" fillId="0" borderId="0" xfId="1" applyNumberFormat="1" applyFont="1" applyBorder="1" applyAlignment="1">
      <alignment horizontal="centerContinuous"/>
    </xf>
    <xf numFmtId="167" fontId="2" fillId="0" borderId="1" xfId="1" applyNumberFormat="1" applyFont="1" applyBorder="1" applyAlignment="1" applyProtection="1">
      <alignment horizontal="center"/>
    </xf>
    <xf numFmtId="167" fontId="2" fillId="0" borderId="1" xfId="1" applyNumberFormat="1" applyFont="1" applyBorder="1" applyProtection="1"/>
    <xf numFmtId="167" fontId="3" fillId="0" borderId="0" xfId="1" applyNumberFormat="1" applyProtection="1"/>
    <xf numFmtId="167" fontId="0" fillId="0" borderId="0" xfId="1" applyNumberFormat="1" applyFont="1" applyProtection="1">
      <protection locked="0"/>
    </xf>
    <xf numFmtId="167" fontId="3" fillId="0" borderId="1" xfId="1" quotePrefix="1" applyNumberFormat="1" applyFont="1" applyBorder="1" applyAlignment="1">
      <alignment horizontal="right"/>
    </xf>
    <xf numFmtId="167" fontId="2" fillId="0" borderId="1" xfId="1" applyNumberFormat="1" applyFont="1" applyBorder="1" applyAlignment="1">
      <alignment horizontal="center" vertical="justify" wrapText="1"/>
    </xf>
    <xf numFmtId="167" fontId="2" fillId="0" borderId="1" xfId="1" quotePrefix="1" applyNumberFormat="1" applyFont="1" applyBorder="1" applyAlignment="1">
      <alignment horizontal="center" vertical="justify" wrapText="1"/>
    </xf>
    <xf numFmtId="167" fontId="3" fillId="0" borderId="0" xfId="1" quotePrefix="1" applyNumberFormat="1" applyFont="1" applyBorder="1" applyAlignment="1">
      <alignment horizontal="right"/>
    </xf>
    <xf numFmtId="167" fontId="3" fillId="0" borderId="1" xfId="1" quotePrefix="1" applyNumberFormat="1" applyFont="1" applyBorder="1" applyAlignment="1" applyProtection="1">
      <alignment horizontal="left"/>
      <protection locked="0"/>
    </xf>
    <xf numFmtId="167" fontId="3" fillId="0" borderId="1" xfId="1" quotePrefix="1" applyNumberFormat="1" applyFont="1" applyBorder="1" applyAlignment="1" applyProtection="1">
      <alignment horizontal="right"/>
      <protection locked="0"/>
    </xf>
    <xf numFmtId="167" fontId="5" fillId="0" borderId="0" xfId="1" applyNumberFormat="1" applyFont="1" applyAlignment="1" applyProtection="1">
      <alignment horizontal="centerContinuous"/>
      <protection locked="0"/>
    </xf>
    <xf numFmtId="167" fontId="2" fillId="0" borderId="0" xfId="1" applyNumberFormat="1" applyFont="1" applyAlignment="1" applyProtection="1">
      <alignment horizontal="centerContinuous"/>
      <protection locked="0"/>
    </xf>
    <xf numFmtId="167" fontId="0" fillId="0" borderId="0" xfId="1" applyNumberFormat="1" applyFont="1" applyAlignment="1" applyProtection="1">
      <alignment horizontal="centerContinuous"/>
      <protection locked="0"/>
    </xf>
    <xf numFmtId="167" fontId="2" fillId="0" borderId="1" xfId="1" quotePrefix="1" applyNumberFormat="1" applyFont="1" applyBorder="1" applyAlignment="1" applyProtection="1">
      <alignment horizontal="center" vertical="top" wrapText="1"/>
      <protection locked="0"/>
    </xf>
    <xf numFmtId="167" fontId="0" fillId="0" borderId="0" xfId="1" applyNumberFormat="1" applyFont="1" applyBorder="1" applyProtection="1">
      <protection locked="0"/>
    </xf>
    <xf numFmtId="167" fontId="0" fillId="0" borderId="0" xfId="1" applyNumberFormat="1" applyFont="1" applyBorder="1" applyAlignment="1" applyProtection="1">
      <alignment horizontal="centerContinuous"/>
      <protection locked="0"/>
    </xf>
    <xf numFmtId="167" fontId="3" fillId="0" borderId="1" xfId="1" applyNumberFormat="1" applyBorder="1" applyProtection="1"/>
    <xf numFmtId="167" fontId="0" fillId="0" borderId="1" xfId="1" applyNumberFormat="1" applyFont="1" applyBorder="1" applyProtection="1"/>
    <xf numFmtId="2" fontId="8" fillId="0" borderId="1" xfId="0" applyNumberFormat="1" applyFont="1" applyBorder="1" applyAlignment="1" applyProtection="1">
      <alignment horizontal="center" vertical="top" wrapText="1"/>
      <protection hidden="1"/>
    </xf>
    <xf numFmtId="1" fontId="8" fillId="2" borderId="1" xfId="0" applyNumberFormat="1" applyFont="1" applyFill="1" applyBorder="1" applyAlignment="1" applyProtection="1">
      <alignment horizontal="center" vertical="top" wrapText="1"/>
      <protection hidden="1"/>
    </xf>
    <xf numFmtId="1" fontId="8" fillId="0" borderId="1" xfId="0" quotePrefix="1" applyNumberFormat="1" applyFont="1" applyBorder="1" applyAlignment="1" applyProtection="1">
      <alignment horizontal="center" vertical="top" wrapText="1"/>
      <protection hidden="1"/>
    </xf>
    <xf numFmtId="167" fontId="8" fillId="3" borderId="1" xfId="1" applyNumberFormat="1" applyFont="1" applyFill="1" applyBorder="1" applyAlignment="1" applyProtection="1">
      <alignment horizontal="center"/>
      <protection locked="0"/>
    </xf>
    <xf numFmtId="167" fontId="8" fillId="3" borderId="1" xfId="1" applyNumberFormat="1" applyFont="1" applyFill="1" applyBorder="1" applyAlignment="1" applyProtection="1">
      <alignment horizontal="right"/>
      <protection locked="0"/>
    </xf>
    <xf numFmtId="167" fontId="8" fillId="0" borderId="1" xfId="1" applyNumberFormat="1" applyFont="1" applyBorder="1" applyAlignment="1" applyProtection="1">
      <alignment horizontal="right"/>
      <protection hidden="1"/>
    </xf>
    <xf numFmtId="167" fontId="8" fillId="0" borderId="1" xfId="1" applyNumberFormat="1" applyFont="1" applyBorder="1" applyProtection="1">
      <protection hidden="1"/>
    </xf>
    <xf numFmtId="167" fontId="11" fillId="0" borderId="1" xfId="1" applyNumberFormat="1" applyFont="1" applyBorder="1" applyAlignment="1" applyProtection="1">
      <alignment horizontal="left" vertical="top" wrapText="1"/>
      <protection hidden="1"/>
    </xf>
    <xf numFmtId="167" fontId="11" fillId="0" borderId="1" xfId="1" applyNumberFormat="1" applyFont="1" applyBorder="1" applyAlignment="1" applyProtection="1">
      <alignment horizontal="right"/>
      <protection hidden="1"/>
    </xf>
    <xf numFmtId="167" fontId="11" fillId="2" borderId="1" xfId="1" applyNumberFormat="1" applyFont="1" applyFill="1" applyBorder="1" applyAlignment="1" applyProtection="1">
      <alignment horizontal="right"/>
      <protection hidden="1"/>
    </xf>
    <xf numFmtId="167" fontId="11" fillId="2" borderId="1" xfId="1" applyNumberFormat="1" applyFont="1" applyFill="1" applyBorder="1" applyProtection="1">
      <protection hidden="1"/>
    </xf>
    <xf numFmtId="167" fontId="11" fillId="0" borderId="1" xfId="1" applyNumberFormat="1" applyFont="1" applyBorder="1" applyProtection="1">
      <protection hidden="1"/>
    </xf>
    <xf numFmtId="2" fontId="8" fillId="0" borderId="0" xfId="0" applyNumberFormat="1" applyFont="1" applyProtection="1">
      <protection hidden="1"/>
    </xf>
    <xf numFmtId="166" fontId="8" fillId="0" borderId="1" xfId="0" quotePrefix="1" applyNumberFormat="1" applyFont="1" applyBorder="1" applyAlignment="1" applyProtection="1">
      <alignment horizontal="center"/>
      <protection hidden="1"/>
    </xf>
    <xf numFmtId="167" fontId="15" fillId="2" borderId="1" xfId="1" applyNumberFormat="1" applyFont="1" applyFill="1" applyBorder="1" applyAlignment="1" applyProtection="1">
      <alignment horizontal="right"/>
      <protection hidden="1"/>
    </xf>
    <xf numFmtId="1" fontId="8" fillId="3" borderId="1" xfId="0" applyNumberFormat="1" applyFont="1" applyFill="1" applyBorder="1" applyProtection="1">
      <protection locked="0"/>
    </xf>
    <xf numFmtId="167" fontId="0" fillId="4" borderId="1" xfId="1" applyNumberFormat="1" applyFont="1" applyFill="1" applyBorder="1" applyProtection="1">
      <protection locked="0"/>
    </xf>
    <xf numFmtId="167" fontId="3" fillId="4" borderId="1" xfId="1" applyNumberFormat="1" applyFill="1" applyBorder="1" applyProtection="1">
      <protection locked="0"/>
    </xf>
    <xf numFmtId="167" fontId="3" fillId="4" borderId="1" xfId="1" quotePrefix="1" applyNumberFormat="1" applyFont="1" applyFill="1" applyBorder="1" applyAlignment="1" applyProtection="1">
      <alignment horizontal="right"/>
      <protection locked="0"/>
    </xf>
    <xf numFmtId="167" fontId="3" fillId="4" borderId="1" xfId="1" applyNumberFormat="1" applyFont="1" applyFill="1" applyBorder="1" applyAlignment="1" applyProtection="1">
      <alignment horizontal="left"/>
      <protection locked="0"/>
    </xf>
    <xf numFmtId="167" fontId="3" fillId="4" borderId="1" xfId="1" quotePrefix="1" applyNumberFormat="1" applyFont="1" applyFill="1" applyBorder="1" applyAlignment="1" applyProtection="1">
      <alignment horizontal="left"/>
      <protection locked="0"/>
    </xf>
    <xf numFmtId="167" fontId="3" fillId="4" borderId="1" xfId="1" applyNumberFormat="1" applyFont="1" applyFill="1" applyBorder="1" applyProtection="1">
      <protection locked="0"/>
    </xf>
    <xf numFmtId="2" fontId="0" fillId="4" borderId="0" xfId="0" applyNumberFormat="1" applyFill="1" applyProtection="1">
      <protection locked="0"/>
    </xf>
    <xf numFmtId="2" fontId="7" fillId="0" borderId="0" xfId="0" applyNumberFormat="1" applyFont="1"/>
    <xf numFmtId="1" fontId="7" fillId="0" borderId="0" xfId="0" applyNumberFormat="1" applyFont="1"/>
    <xf numFmtId="2" fontId="16" fillId="0" borderId="0" xfId="0" quotePrefix="1" applyNumberFormat="1" applyFont="1" applyAlignment="1">
      <alignment horizontal="left"/>
    </xf>
    <xf numFmtId="2" fontId="16" fillId="0" borderId="0" xfId="0" applyNumberFormat="1" applyFont="1"/>
    <xf numFmtId="1" fontId="16" fillId="0" borderId="0" xfId="0" quotePrefix="1" applyNumberFormat="1" applyFont="1" applyAlignment="1">
      <alignment horizontal="left"/>
    </xf>
    <xf numFmtId="1" fontId="0" fillId="0" borderId="0" xfId="0" applyNumberFormat="1"/>
    <xf numFmtId="1" fontId="7" fillId="0" borderId="0" xfId="0" quotePrefix="1" applyNumberFormat="1" applyFont="1" applyAlignment="1">
      <alignment horizontal="left"/>
    </xf>
    <xf numFmtId="1" fontId="7" fillId="0" borderId="0" xfId="0" applyNumberFormat="1" applyFont="1" applyAlignment="1">
      <alignment horizontal="left"/>
    </xf>
    <xf numFmtId="167" fontId="8" fillId="3" borderId="1" xfId="1" applyNumberFormat="1" applyFont="1" applyFill="1" applyBorder="1" applyProtection="1">
      <protection hidden="1"/>
    </xf>
    <xf numFmtId="167" fontId="0" fillId="0" borderId="0" xfId="0" applyNumberFormat="1"/>
    <xf numFmtId="2" fontId="0" fillId="5" borderId="0" xfId="0" applyNumberFormat="1" applyFill="1"/>
    <xf numFmtId="2" fontId="17" fillId="5" borderId="0" xfId="0" applyNumberFormat="1" applyFont="1" applyFill="1"/>
    <xf numFmtId="2" fontId="18" fillId="5" borderId="0" xfId="0" applyNumberFormat="1" applyFont="1" applyFill="1"/>
    <xf numFmtId="167" fontId="8" fillId="0" borderId="1" xfId="1" applyNumberFormat="1" applyFont="1" applyBorder="1" applyAlignment="1" applyProtection="1">
      <alignment horizontal="center" vertical="center" textRotation="90" wrapText="1"/>
      <protection hidden="1"/>
    </xf>
    <xf numFmtId="167" fontId="7" fillId="0" borderId="0" xfId="0" applyNumberFormat="1" applyFont="1"/>
    <xf numFmtId="167" fontId="8" fillId="3" borderId="2" xfId="1" applyNumberFormat="1" applyFont="1" applyFill="1" applyBorder="1" applyAlignment="1" applyProtection="1">
      <alignment horizontal="right"/>
      <protection locked="0"/>
    </xf>
    <xf numFmtId="2" fontId="8" fillId="0" borderId="1" xfId="0" applyNumberFormat="1" applyFont="1" applyBorder="1" applyAlignment="1" applyProtection="1">
      <alignment horizontal="center"/>
      <protection hidden="1"/>
    </xf>
    <xf numFmtId="1" fontId="11" fillId="0" borderId="1" xfId="0" quotePrefix="1" applyNumberFormat="1" applyFont="1" applyBorder="1" applyAlignment="1" applyProtection="1">
      <alignment horizontal="center" vertical="top" wrapText="1"/>
      <protection hidden="1"/>
    </xf>
    <xf numFmtId="1" fontId="15" fillId="0" borderId="1" xfId="0" quotePrefix="1" applyNumberFormat="1" applyFont="1" applyBorder="1" applyAlignment="1" applyProtection="1">
      <alignment horizontal="center" vertical="top" wrapText="1"/>
      <protection hidden="1"/>
    </xf>
    <xf numFmtId="1" fontId="8" fillId="0" borderId="1" xfId="0" applyNumberFormat="1" applyFont="1" applyBorder="1" applyAlignment="1" applyProtection="1">
      <alignment horizontal="center" vertical="top" wrapText="1"/>
      <protection hidden="1"/>
    </xf>
    <xf numFmtId="1" fontId="11" fillId="0" borderId="1" xfId="0" applyNumberFormat="1" applyFont="1" applyBorder="1" applyAlignment="1" applyProtection="1">
      <alignment horizontal="center" vertical="top" wrapText="1"/>
      <protection hidden="1"/>
    </xf>
    <xf numFmtId="2" fontId="11" fillId="0" borderId="1" xfId="0" applyNumberFormat="1" applyFont="1" applyBorder="1" applyAlignment="1" applyProtection="1">
      <alignment horizontal="center" vertical="top" wrapText="1"/>
      <protection hidden="1"/>
    </xf>
    <xf numFmtId="2" fontId="8" fillId="0" borderId="0" xfId="0" applyNumberFormat="1" applyFont="1" applyBorder="1" applyAlignment="1" applyProtection="1">
      <alignment horizontal="center"/>
      <protection hidden="1"/>
    </xf>
    <xf numFmtId="167" fontId="8" fillId="4" borderId="1" xfId="1" applyNumberFormat="1" applyFont="1" applyFill="1" applyBorder="1" applyAlignment="1" applyProtection="1">
      <alignment horizontal="center"/>
      <protection locked="0"/>
    </xf>
    <xf numFmtId="1" fontId="8" fillId="4" borderId="1" xfId="0" applyNumberFormat="1" applyFont="1" applyFill="1" applyBorder="1" applyProtection="1">
      <protection locked="0"/>
    </xf>
    <xf numFmtId="2" fontId="8" fillId="4" borderId="1" xfId="0" applyNumberFormat="1" applyFont="1" applyFill="1" applyBorder="1" applyProtection="1">
      <protection locked="0"/>
    </xf>
    <xf numFmtId="2" fontId="20" fillId="0" borderId="1" xfId="0" applyNumberFormat="1" applyFont="1" applyBorder="1"/>
    <xf numFmtId="2" fontId="0" fillId="0" borderId="1" xfId="0" applyNumberFormat="1" applyBorder="1"/>
    <xf numFmtId="2" fontId="0" fillId="4" borderId="1" xfId="0" applyNumberFormat="1" applyFill="1" applyBorder="1" applyProtection="1">
      <protection locked="0"/>
    </xf>
    <xf numFmtId="1" fontId="0" fillId="0" borderId="1" xfId="0" applyNumberFormat="1" applyBorder="1"/>
    <xf numFmtId="1" fontId="20" fillId="0" borderId="1" xfId="0" applyNumberFormat="1" applyFont="1" applyBorder="1"/>
    <xf numFmtId="167" fontId="3" fillId="4" borderId="0" xfId="1" applyNumberFormat="1" applyFill="1"/>
    <xf numFmtId="167" fontId="6" fillId="0" borderId="3" xfId="1" applyNumberFormat="1" applyFont="1" applyBorder="1" applyAlignment="1">
      <alignment horizontal="centerContinuous"/>
    </xf>
    <xf numFmtId="167" fontId="5" fillId="0" borderId="4" xfId="1" applyNumberFormat="1" applyFont="1" applyBorder="1" applyAlignment="1">
      <alignment horizontal="centerContinuous"/>
    </xf>
    <xf numFmtId="167" fontId="3" fillId="0" borderId="5" xfId="1" applyNumberFormat="1" applyBorder="1"/>
    <xf numFmtId="167" fontId="2" fillId="0" borderId="6" xfId="1" applyNumberFormat="1" applyFont="1" applyBorder="1" applyAlignment="1">
      <alignment horizontal="centerContinuous"/>
    </xf>
    <xf numFmtId="167" fontId="3" fillId="0" borderId="7" xfId="1" applyNumberFormat="1" applyBorder="1"/>
    <xf numFmtId="167" fontId="2" fillId="0" borderId="8" xfId="1" quotePrefix="1" applyNumberFormat="1" applyFont="1" applyBorder="1" applyAlignment="1">
      <alignment horizontal="center" vertical="justify" wrapText="1"/>
    </xf>
    <xf numFmtId="167" fontId="2" fillId="0" borderId="9" xfId="1" quotePrefix="1" applyNumberFormat="1" applyFont="1" applyBorder="1" applyAlignment="1">
      <alignment horizontal="center" vertical="justify" wrapText="1"/>
    </xf>
    <xf numFmtId="167" fontId="3" fillId="4" borderId="8" xfId="1" quotePrefix="1" applyNumberFormat="1" applyFont="1" applyFill="1" applyBorder="1" applyAlignment="1" applyProtection="1">
      <alignment horizontal="right"/>
      <protection locked="0"/>
    </xf>
    <xf numFmtId="167" fontId="3" fillId="0" borderId="9" xfId="1" applyNumberFormat="1" applyBorder="1"/>
    <xf numFmtId="167" fontId="3" fillId="0" borderId="10" xfId="1" quotePrefix="1" applyNumberFormat="1" applyFont="1" applyBorder="1" applyAlignment="1">
      <alignment horizontal="right"/>
    </xf>
    <xf numFmtId="167" fontId="2" fillId="0" borderId="11" xfId="1" applyNumberFormat="1" applyFont="1" applyBorder="1" applyAlignment="1">
      <alignment horizontal="center"/>
    </xf>
    <xf numFmtId="167" fontId="3" fillId="0" borderId="11" xfId="1" applyNumberFormat="1" applyBorder="1"/>
    <xf numFmtId="167" fontId="2" fillId="0" borderId="11" xfId="1" applyNumberFormat="1" applyFont="1" applyBorder="1"/>
    <xf numFmtId="167" fontId="2" fillId="0" borderId="12" xfId="1" applyNumberFormat="1" applyFont="1" applyBorder="1"/>
    <xf numFmtId="167" fontId="3" fillId="0" borderId="8" xfId="1" quotePrefix="1" applyNumberFormat="1" applyFont="1" applyBorder="1" applyAlignment="1">
      <alignment horizontal="right"/>
    </xf>
    <xf numFmtId="167" fontId="2" fillId="0" borderId="9" xfId="1" applyNumberFormat="1" applyFont="1" applyBorder="1"/>
    <xf numFmtId="167" fontId="3" fillId="0" borderId="13" xfId="1" applyNumberFormat="1" applyBorder="1"/>
    <xf numFmtId="167" fontId="3" fillId="0" borderId="14" xfId="1" applyNumberFormat="1" applyBorder="1"/>
    <xf numFmtId="167" fontId="3" fillId="0" borderId="15" xfId="1" applyNumberFormat="1" applyBorder="1"/>
    <xf numFmtId="167" fontId="3" fillId="0" borderId="1" xfId="1" quotePrefix="1" applyNumberFormat="1" applyFont="1" applyFill="1" applyBorder="1" applyAlignment="1" applyProtection="1">
      <alignment horizontal="right"/>
      <protection locked="0"/>
    </xf>
    <xf numFmtId="167" fontId="3" fillId="0" borderId="1" xfId="1" applyNumberFormat="1" applyFont="1" applyFill="1" applyBorder="1" applyProtection="1">
      <protection locked="0"/>
    </xf>
    <xf numFmtId="167" fontId="3" fillId="0" borderId="1" xfId="1" applyNumberFormat="1" applyFill="1" applyBorder="1" applyProtection="1">
      <protection locked="0"/>
    </xf>
    <xf numFmtId="167" fontId="3" fillId="0" borderId="1" xfId="1" applyNumberFormat="1" applyFill="1" applyBorder="1"/>
    <xf numFmtId="167" fontId="3" fillId="0" borderId="0" xfId="1" applyNumberFormat="1" applyFill="1"/>
    <xf numFmtId="167" fontId="2" fillId="0" borderId="1" xfId="1" quotePrefix="1" applyNumberFormat="1" applyFont="1" applyFill="1" applyBorder="1" applyAlignment="1">
      <alignment horizontal="center" vertical="justify" wrapText="1"/>
    </xf>
    <xf numFmtId="167" fontId="20" fillId="0" borderId="1" xfId="1" applyNumberFormat="1" applyFont="1" applyFill="1" applyBorder="1" applyAlignment="1">
      <alignment horizontal="left" vertical="justify" wrapText="1"/>
    </xf>
    <xf numFmtId="167" fontId="20" fillId="0" borderId="1" xfId="1" applyNumberFormat="1" applyFont="1" applyFill="1" applyBorder="1" applyAlignment="1">
      <alignment horizontal="center" vertical="justify" wrapText="1"/>
    </xf>
    <xf numFmtId="167" fontId="20" fillId="0" borderId="1" xfId="1" quotePrefix="1" applyNumberFormat="1" applyFont="1" applyFill="1" applyBorder="1" applyAlignment="1">
      <alignment horizontal="center" vertical="justify" wrapText="1"/>
    </xf>
    <xf numFmtId="167" fontId="3" fillId="0" borderId="1" xfId="1" applyNumberFormat="1" applyFont="1" applyFill="1" applyBorder="1" applyAlignment="1" applyProtection="1">
      <alignment horizontal="left"/>
      <protection locked="0"/>
    </xf>
    <xf numFmtId="167" fontId="3" fillId="0" borderId="0" xfId="1" applyNumberFormat="1" applyFont="1" applyFill="1"/>
    <xf numFmtId="167" fontId="3" fillId="0" borderId="1" xfId="1" applyNumberFormat="1" applyFont="1" applyFill="1" applyBorder="1" applyAlignment="1" applyProtection="1">
      <alignment horizontal="left" wrapText="1"/>
      <protection locked="0"/>
    </xf>
    <xf numFmtId="0" fontId="3" fillId="0" borderId="0" xfId="0" applyNumberFormat="1" applyFont="1" applyAlignment="1">
      <alignment vertical="center" wrapText="1"/>
    </xf>
    <xf numFmtId="0" fontId="25" fillId="0" borderId="1" xfId="1" applyNumberFormat="1" applyFont="1" applyFill="1" applyBorder="1" applyAlignment="1">
      <alignment vertical="center" wrapText="1"/>
    </xf>
    <xf numFmtId="0" fontId="2" fillId="7" borderId="1" xfId="5" applyNumberFormat="1" applyFont="1" applyFill="1" applyBorder="1" applyAlignment="1" applyProtection="1">
      <alignment vertical="center" wrapText="1"/>
    </xf>
    <xf numFmtId="0" fontId="2" fillId="8" borderId="1" xfId="5" applyNumberFormat="1" applyFont="1" applyFill="1" applyBorder="1" applyAlignment="1">
      <alignment vertical="center" wrapText="1"/>
    </xf>
    <xf numFmtId="0" fontId="2" fillId="7" borderId="1" xfId="5" applyNumberFormat="1" applyFont="1" applyFill="1" applyBorder="1" applyAlignment="1">
      <alignment horizontal="left" vertical="center" wrapText="1"/>
    </xf>
    <xf numFmtId="0" fontId="3" fillId="0" borderId="0" xfId="0" applyNumberFormat="1" applyFont="1" applyFill="1" applyAlignment="1">
      <alignment vertical="center" wrapText="1"/>
    </xf>
    <xf numFmtId="0" fontId="3" fillId="0" borderId="1" xfId="0" applyNumberFormat="1" applyFont="1" applyBorder="1" applyAlignment="1">
      <alignment vertical="center" wrapText="1"/>
    </xf>
    <xf numFmtId="0" fontId="3" fillId="0" borderId="1" xfId="0" applyNumberFormat="1" applyFont="1" applyFill="1" applyBorder="1" applyAlignment="1">
      <alignment vertical="center" wrapText="1"/>
    </xf>
    <xf numFmtId="2" fontId="3" fillId="0" borderId="0" xfId="0" applyNumberFormat="1" applyFont="1" applyBorder="1" applyAlignment="1">
      <alignment vertical="center" wrapText="1"/>
    </xf>
    <xf numFmtId="0" fontId="2" fillId="9"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0" xfId="0" applyNumberFormat="1" applyFont="1" applyAlignment="1">
      <alignment horizontal="center" vertical="center" wrapText="1"/>
    </xf>
    <xf numFmtId="0" fontId="3" fillId="11" borderId="1" xfId="0" applyNumberFormat="1" applyFont="1" applyFill="1" applyBorder="1" applyAlignment="1">
      <alignment vertical="center" wrapText="1"/>
    </xf>
    <xf numFmtId="0" fontId="3" fillId="11" borderId="1" xfId="5" applyNumberFormat="1" applyFont="1" applyFill="1" applyBorder="1" applyAlignment="1">
      <alignment vertical="center" wrapText="1"/>
    </xf>
    <xf numFmtId="0" fontId="2" fillId="10" borderId="1" xfId="0" applyNumberFormat="1" applyFont="1" applyFill="1" applyBorder="1" applyAlignment="1">
      <alignment vertical="center" wrapText="1"/>
    </xf>
    <xf numFmtId="167" fontId="3" fillId="0" borderId="1" xfId="1" applyNumberFormat="1" applyFont="1" applyBorder="1" applyAlignment="1">
      <alignment vertical="center" wrapText="1"/>
    </xf>
    <xf numFmtId="167" fontId="3" fillId="0" borderId="1" xfId="1" applyNumberFormat="1" applyFont="1" applyBorder="1" applyAlignment="1">
      <alignment horizontal="center" vertical="center" wrapText="1"/>
    </xf>
    <xf numFmtId="167" fontId="3" fillId="0" borderId="1" xfId="1" applyNumberFormat="1" applyFont="1" applyFill="1" applyBorder="1" applyAlignment="1">
      <alignment vertical="center" wrapText="1"/>
    </xf>
    <xf numFmtId="167" fontId="3" fillId="0" borderId="1" xfId="1" applyNumberFormat="1" applyFont="1" applyFill="1" applyBorder="1" applyAlignment="1">
      <alignment horizontal="center" vertical="center" wrapText="1"/>
    </xf>
    <xf numFmtId="167" fontId="2" fillId="0" borderId="1" xfId="1" applyNumberFormat="1" applyFont="1" applyFill="1" applyBorder="1" applyAlignment="1">
      <alignment vertical="center" wrapText="1"/>
    </xf>
    <xf numFmtId="167" fontId="3" fillId="0" borderId="0" xfId="1" applyNumberFormat="1" applyFont="1" applyAlignment="1">
      <alignment vertical="center" wrapText="1"/>
    </xf>
    <xf numFmtId="167" fontId="3" fillId="0" borderId="0" xfId="1" applyNumberFormat="1" applyFont="1" applyFill="1" applyAlignment="1">
      <alignment vertical="center" wrapText="1"/>
    </xf>
    <xf numFmtId="167" fontId="3" fillId="0" borderId="0" xfId="1" applyNumberFormat="1" applyFont="1" applyBorder="1" applyAlignment="1">
      <alignment vertical="center" wrapText="1"/>
    </xf>
    <xf numFmtId="167" fontId="3" fillId="0" borderId="1" xfId="1" applyNumberFormat="1" applyFont="1" applyBorder="1" applyAlignment="1">
      <alignment horizontal="center" vertical="center" wrapText="1"/>
    </xf>
    <xf numFmtId="0" fontId="2" fillId="10" borderId="19" xfId="0" applyNumberFormat="1" applyFont="1" applyFill="1" applyBorder="1" applyAlignment="1">
      <alignment vertical="center"/>
    </xf>
    <xf numFmtId="0" fontId="2" fillId="10" borderId="20" xfId="0" applyNumberFormat="1" applyFont="1" applyFill="1" applyBorder="1" applyAlignment="1">
      <alignment vertical="center"/>
    </xf>
    <xf numFmtId="0" fontId="26" fillId="10" borderId="18" xfId="0" applyNumberFormat="1" applyFont="1" applyFill="1" applyBorder="1" applyAlignment="1">
      <alignment vertical="center"/>
    </xf>
    <xf numFmtId="0" fontId="3" fillId="11" borderId="1" xfId="0" applyNumberFormat="1" applyFont="1" applyFill="1" applyBorder="1" applyAlignment="1">
      <alignment horizontal="left" vertical="center" wrapText="1"/>
    </xf>
    <xf numFmtId="167" fontId="3" fillId="0" borderId="1" xfId="1"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8" borderId="1" xfId="0" applyNumberFormat="1" applyFont="1" applyFill="1" applyBorder="1" applyAlignment="1">
      <alignment horizontal="center" vertical="center" wrapText="1"/>
    </xf>
    <xf numFmtId="0" fontId="3" fillId="11" borderId="1" xfId="5" applyNumberFormat="1" applyFont="1" applyFill="1" applyBorder="1" applyAlignment="1">
      <alignment horizontal="left" vertical="center" wrapText="1"/>
    </xf>
    <xf numFmtId="0" fontId="2" fillId="11" borderId="1" xfId="5" applyNumberFormat="1" applyFont="1" applyFill="1" applyBorder="1" applyAlignment="1">
      <alignment horizontal="left" vertical="center" wrapText="1"/>
    </xf>
    <xf numFmtId="2" fontId="19" fillId="6" borderId="0" xfId="0" applyNumberFormat="1" applyFont="1" applyFill="1" applyAlignment="1">
      <alignment horizontal="center"/>
    </xf>
    <xf numFmtId="1" fontId="7" fillId="0" borderId="0" xfId="0" applyNumberFormat="1" applyFont="1" applyAlignment="1">
      <alignment horizontal="center"/>
    </xf>
    <xf numFmtId="1" fontId="7" fillId="0" borderId="0" xfId="0" quotePrefix="1" applyNumberFormat="1" applyFont="1" applyAlignment="1">
      <alignment horizontal="center"/>
    </xf>
    <xf numFmtId="2" fontId="4" fillId="0" borderId="17" xfId="0" quotePrefix="1" applyNumberFormat="1" applyFont="1" applyFill="1" applyBorder="1" applyAlignment="1" applyProtection="1">
      <alignment horizontal="center" vertical="center" wrapText="1"/>
      <protection hidden="1"/>
    </xf>
    <xf numFmtId="2" fontId="4" fillId="0" borderId="0" xfId="0" quotePrefix="1" applyNumberFormat="1" applyFont="1" applyFill="1" applyBorder="1" applyAlignment="1" applyProtection="1">
      <alignment horizontal="center" vertical="center" wrapText="1"/>
      <protection hidden="1"/>
    </xf>
    <xf numFmtId="167" fontId="7" fillId="0" borderId="0" xfId="1" applyNumberFormat="1" applyFont="1" applyBorder="1" applyAlignment="1">
      <alignment horizontal="center"/>
    </xf>
    <xf numFmtId="167" fontId="3" fillId="0" borderId="16" xfId="1" quotePrefix="1" applyNumberFormat="1" applyFont="1" applyFill="1" applyBorder="1" applyAlignment="1" applyProtection="1">
      <alignment horizontal="center" vertical="center" wrapText="1"/>
      <protection locked="0"/>
    </xf>
    <xf numFmtId="2" fontId="0" fillId="0" borderId="2" xfId="0" applyNumberFormat="1" applyFill="1" applyBorder="1" applyAlignment="1">
      <alignment horizontal="center" vertical="center" wrapText="1"/>
    </xf>
    <xf numFmtId="167" fontId="3" fillId="4" borderId="16" xfId="1" applyNumberFormat="1" applyFont="1" applyFill="1" applyBorder="1" applyAlignment="1" applyProtection="1">
      <alignment vertical="center" wrapText="1"/>
      <protection locked="0"/>
    </xf>
    <xf numFmtId="2" fontId="0" fillId="0" borderId="2" xfId="0" applyNumberFormat="1" applyBorder="1" applyAlignment="1">
      <alignment vertical="center" wrapText="1"/>
    </xf>
    <xf numFmtId="167" fontId="3" fillId="4" borderId="16" xfId="1" quotePrefix="1" applyNumberFormat="1" applyFont="1" applyFill="1" applyBorder="1" applyAlignment="1" applyProtection="1">
      <alignment horizontal="center" vertical="center" wrapText="1"/>
      <protection locked="0"/>
    </xf>
    <xf numFmtId="2" fontId="0" fillId="0" borderId="2" xfId="0" applyNumberFormat="1" applyBorder="1" applyAlignment="1">
      <alignment horizontal="center" vertical="center" wrapText="1"/>
    </xf>
    <xf numFmtId="2" fontId="27" fillId="0" borderId="1" xfId="0" applyNumberFormat="1" applyFont="1" applyBorder="1" applyAlignment="1">
      <alignment horizontal="left" vertical="center" readingOrder="1"/>
    </xf>
  </cellXfs>
  <cellStyles count="17">
    <cellStyle name="Comma" xfId="1" builtinId="3"/>
    <cellStyle name="Comma 2" xfId="2"/>
    <cellStyle name="Comma 2 2" xfId="3"/>
    <cellStyle name="Comma 2 2 2" xfId="12"/>
    <cellStyle name="Comma 2 3" xfId="11"/>
    <cellStyle name="Comma 3" xfId="4"/>
    <cellStyle name="Normal" xfId="0" builtinId="0"/>
    <cellStyle name="Normal 2" xfId="5"/>
    <cellStyle name="Normal 2 2" xfId="6"/>
    <cellStyle name="Normal 2 2 2" xfId="13"/>
    <cellStyle name="Normal 3" xfId="7"/>
    <cellStyle name="Normal 3 2" xfId="8"/>
    <cellStyle name="Normal 3 2 2" xfId="15"/>
    <cellStyle name="Normal 3 3" xfId="14"/>
    <cellStyle name="Normal 4" xfId="10"/>
    <cellStyle name="Percent 2" xfId="9"/>
    <cellStyle name="Percent 2 2" xfId="16"/>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17/10/relationships/person" Target="persons/perso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333375</xdr:colOff>
          <xdr:row>115</xdr:row>
          <xdr:rowOff>76200</xdr:rowOff>
        </xdr:from>
        <xdr:to>
          <xdr:col>1</xdr:col>
          <xdr:colOff>1828800</xdr:colOff>
          <xdr:row>116</xdr:row>
          <xdr:rowOff>85725</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352425</xdr:colOff>
          <xdr:row>14</xdr:row>
          <xdr:rowOff>95250</xdr:rowOff>
        </xdr:from>
        <xdr:to>
          <xdr:col>1</xdr:col>
          <xdr:colOff>1866900</xdr:colOff>
          <xdr:row>15</xdr:row>
          <xdr:rowOff>123825</xdr:rowOff>
        </xdr:to>
        <xdr:sp macro="" textlink="">
          <xdr:nvSpPr>
            <xdr:cNvPr id="18433" name="Button 1" hidden="1">
              <a:extLst>
                <a:ext uri="{63B3BB69-23CF-44E3-9099-C40C66FF867C}">
                  <a14:compatExt spid="_x0000_s18433"/>
                </a:ext>
                <a:ext uri="{FF2B5EF4-FFF2-40B4-BE49-F238E27FC236}">
                  <a16:creationId xmlns:a16="http://schemas.microsoft.com/office/drawing/2014/main" id="{00000000-0008-0000-10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352425</xdr:colOff>
          <xdr:row>24</xdr:row>
          <xdr:rowOff>95250</xdr:rowOff>
        </xdr:from>
        <xdr:to>
          <xdr:col>1</xdr:col>
          <xdr:colOff>1866900</xdr:colOff>
          <xdr:row>25</xdr:row>
          <xdr:rowOff>123825</xdr:rowOff>
        </xdr:to>
        <xdr:sp macro="" textlink="">
          <xdr:nvSpPr>
            <xdr:cNvPr id="19458" name="Button 2" hidden="1">
              <a:extLst>
                <a:ext uri="{63B3BB69-23CF-44E3-9099-C40C66FF867C}">
                  <a14:compatExt spid="_x0000_s19458"/>
                </a:ext>
                <a:ext uri="{FF2B5EF4-FFF2-40B4-BE49-F238E27FC236}">
                  <a16:creationId xmlns:a16="http://schemas.microsoft.com/office/drawing/2014/main" id="{00000000-0008-0000-1100-00000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352425</xdr:colOff>
          <xdr:row>24</xdr:row>
          <xdr:rowOff>95250</xdr:rowOff>
        </xdr:from>
        <xdr:to>
          <xdr:col>1</xdr:col>
          <xdr:colOff>1866900</xdr:colOff>
          <xdr:row>25</xdr:row>
          <xdr:rowOff>123825</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1200-00000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352425</xdr:colOff>
          <xdr:row>63</xdr:row>
          <xdr:rowOff>57150</xdr:rowOff>
        </xdr:from>
        <xdr:to>
          <xdr:col>1</xdr:col>
          <xdr:colOff>1866900</xdr:colOff>
          <xdr:row>64</xdr:row>
          <xdr:rowOff>85725</xdr:rowOff>
        </xdr:to>
        <xdr:sp macro="" textlink="">
          <xdr:nvSpPr>
            <xdr:cNvPr id="21505" name="Button 1" hidden="1">
              <a:extLst>
                <a:ext uri="{63B3BB69-23CF-44E3-9099-C40C66FF867C}">
                  <a14:compatExt spid="_x0000_s21505"/>
                </a:ext>
                <a:ext uri="{FF2B5EF4-FFF2-40B4-BE49-F238E27FC236}">
                  <a16:creationId xmlns:a16="http://schemas.microsoft.com/office/drawing/2014/main" id="{00000000-0008-0000-13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352425</xdr:colOff>
          <xdr:row>27</xdr:row>
          <xdr:rowOff>95250</xdr:rowOff>
        </xdr:from>
        <xdr:to>
          <xdr:col>1</xdr:col>
          <xdr:colOff>1866900</xdr:colOff>
          <xdr:row>28</xdr:row>
          <xdr:rowOff>123825</xdr:rowOff>
        </xdr:to>
        <xdr:sp macro="" textlink="">
          <xdr:nvSpPr>
            <xdr:cNvPr id="22529" name="Button 1" hidden="1">
              <a:extLst>
                <a:ext uri="{63B3BB69-23CF-44E3-9099-C40C66FF867C}">
                  <a14:compatExt spid="_x0000_s22529"/>
                </a:ext>
                <a:ext uri="{FF2B5EF4-FFF2-40B4-BE49-F238E27FC236}">
                  <a16:creationId xmlns:a16="http://schemas.microsoft.com/office/drawing/2014/main" id="{00000000-0008-0000-17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438150</xdr:colOff>
          <xdr:row>13</xdr:row>
          <xdr:rowOff>66675</xdr:rowOff>
        </xdr:from>
        <xdr:to>
          <xdr:col>1</xdr:col>
          <xdr:colOff>1762125</xdr:colOff>
          <xdr:row>14</xdr:row>
          <xdr:rowOff>76200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438150</xdr:colOff>
          <xdr:row>13</xdr:row>
          <xdr:rowOff>38100</xdr:rowOff>
        </xdr:from>
        <xdr:to>
          <xdr:col>1</xdr:col>
          <xdr:colOff>1943100</xdr:colOff>
          <xdr:row>14</xdr:row>
          <xdr:rowOff>95250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7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428625</xdr:colOff>
          <xdr:row>25</xdr:row>
          <xdr:rowOff>0</xdr:rowOff>
        </xdr:from>
        <xdr:to>
          <xdr:col>1</xdr:col>
          <xdr:colOff>2085975</xdr:colOff>
          <xdr:row>25</xdr:row>
          <xdr:rowOff>0</xdr:rowOff>
        </xdr:to>
        <xdr:sp macro="" textlink="">
          <xdr:nvSpPr>
            <xdr:cNvPr id="7172" name="Button 4" hidden="1">
              <a:extLst>
                <a:ext uri="{63B3BB69-23CF-44E3-9099-C40C66FF867C}">
                  <a14:compatExt spid="_x0000_s7172"/>
                </a:ext>
                <a:ext uri="{FF2B5EF4-FFF2-40B4-BE49-F238E27FC236}">
                  <a16:creationId xmlns:a16="http://schemas.microsoft.com/office/drawing/2014/main" id="{00000000-0008-0000-08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428625</xdr:colOff>
          <xdr:row>22</xdr:row>
          <xdr:rowOff>85725</xdr:rowOff>
        </xdr:from>
        <xdr:to>
          <xdr:col>1</xdr:col>
          <xdr:colOff>2085975</xdr:colOff>
          <xdr:row>23</xdr:row>
          <xdr:rowOff>142875</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428625</xdr:colOff>
          <xdr:row>32</xdr:row>
          <xdr:rowOff>85725</xdr:rowOff>
        </xdr:from>
        <xdr:to>
          <xdr:col>1</xdr:col>
          <xdr:colOff>2085975</xdr:colOff>
          <xdr:row>33</xdr:row>
          <xdr:rowOff>142875</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428625</xdr:colOff>
          <xdr:row>59</xdr:row>
          <xdr:rowOff>85725</xdr:rowOff>
        </xdr:from>
        <xdr:to>
          <xdr:col>1</xdr:col>
          <xdr:colOff>2085975</xdr:colOff>
          <xdr:row>60</xdr:row>
          <xdr:rowOff>142875</xdr:rowOff>
        </xdr:to>
        <xdr:sp macro="" textlink="">
          <xdr:nvSpPr>
            <xdr:cNvPr id="16386" name="Button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428625</xdr:colOff>
          <xdr:row>34</xdr:row>
          <xdr:rowOff>85725</xdr:rowOff>
        </xdr:from>
        <xdr:to>
          <xdr:col>1</xdr:col>
          <xdr:colOff>2085975</xdr:colOff>
          <xdr:row>35</xdr:row>
          <xdr:rowOff>142875</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C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428625</xdr:colOff>
          <xdr:row>27</xdr:row>
          <xdr:rowOff>0</xdr:rowOff>
        </xdr:from>
        <xdr:to>
          <xdr:col>1</xdr:col>
          <xdr:colOff>2085975</xdr:colOff>
          <xdr:row>27</xdr:row>
          <xdr:rowOff>0</xdr:rowOff>
        </xdr:to>
        <xdr:sp macro="" textlink="">
          <xdr:nvSpPr>
            <xdr:cNvPr id="8195" name="Button 3" hidden="1">
              <a:extLst>
                <a:ext uri="{63B3BB69-23CF-44E3-9099-C40C66FF867C}">
                  <a14:compatExt spid="_x0000_s8195"/>
                </a:ext>
                <a:ext uri="{FF2B5EF4-FFF2-40B4-BE49-F238E27FC236}">
                  <a16:creationId xmlns:a16="http://schemas.microsoft.com/office/drawing/2014/main" id="{00000000-0008-0000-0D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IN" sz="1000" b="0" i="0" u="none" strike="noStrike" baseline="0">
                  <a:solidFill>
                    <a:srgbClr val="000000"/>
                  </a:solidFill>
                  <a:latin typeface="Arial"/>
                  <a:cs typeface="Arial"/>
                </a:rPr>
                <a:t>Insert Row</a:t>
              </a:r>
            </a:p>
          </xdr:txBody>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person displayName="Shobhit Bhatnagar" id="{7C17F171-BC19-4467-BDBC-EFEEC3A50FDC}" userId="S::Shobhit.Bhatnagar@in.gt.com::b542aac9-1c8b-4348-84ae-8bb72fe2fba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9" dT="2021-09-06T07:37:44.18" personId="{7C17F171-BC19-4467-BDBC-EFEEC3A50FDC}" id="{FD11EEB1-DF54-44D6-BB3D-5CFF850B6636}">
    <text>List of Government Schemes to be mentioned</text>
  </threadedComment>
  <threadedComment ref="F11" dT="2021-09-06T07:37:56.45" personId="{7C17F171-BC19-4467-BDBC-EFEEC3A50FDC}" id="{DE571604-6A7C-43A7-865A-DF32D1FDCD17}">
    <text>Training Cost should not exceed Common Norms for Skill Development Schemes Fifth
Amendment, 2021 issued by MSDE</text>
  </threadedComment>
  <threadedComment ref="F13" dT="2021-09-06T07:38:10.35" personId="{7C17F171-BC19-4467-BDBC-EFEEC3A50FDC}" id="{4D009475-ECA4-470B-B737-04F0EE4E168D}">
    <text>A minimum rate should be defined either basis state minimum wage rate or MGNREGA wage rate</text>
  </threadedComment>
  <threadedComment ref="B18" dT="2021-09-06T07:38:44.85" personId="{7C17F171-BC19-4467-BDBC-EFEEC3A50FDC}" id="{30039C50-F293-45FC-BF55-ADA817478D36}">
    <text>Administration Cost should be limited to 5% of project expenses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trlProp" Target="../ctrlProps/ctrlProp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trlProp" Target="../ctrlProps/ctrlProp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trlProp" Target="../ctrlProps/ctrlProp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7.bin"/><Relationship Id="rId4" Type="http://schemas.openxmlformats.org/officeDocument/2006/relationships/ctrlProp" Target="../ctrlProps/ctrlProp10.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8.bin"/><Relationship Id="rId4" Type="http://schemas.openxmlformats.org/officeDocument/2006/relationships/ctrlProp" Target="../ctrlProps/ctrlProp1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20.bin"/><Relationship Id="rId4" Type="http://schemas.openxmlformats.org/officeDocument/2006/relationships/ctrlProp" Target="../ctrlProps/ctrlProp1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24.bin"/><Relationship Id="rId4" Type="http://schemas.openxmlformats.org/officeDocument/2006/relationships/ctrlProp" Target="../ctrlProps/ctrlProp14.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0"/>
  <sheetViews>
    <sheetView showGridLines="0" tabSelected="1" zoomScale="90" zoomScaleNormal="90" workbookViewId="0">
      <pane ySplit="2" topLeftCell="A3" activePane="bottomLeft" state="frozen"/>
      <selection pane="bottomLeft" activeCell="B20" sqref="B20:F20"/>
    </sheetView>
  </sheetViews>
  <sheetFormatPr defaultColWidth="9.140625" defaultRowHeight="12.75" x14ac:dyDescent="0.2"/>
  <cols>
    <col min="1" max="1" width="5.28515625" style="124" bestFit="1" customWidth="1"/>
    <col min="2" max="2" width="63.140625" style="124" customWidth="1"/>
    <col min="3" max="3" width="14.5703125" style="124" customWidth="1"/>
    <col min="4" max="4" width="10.85546875" style="135" customWidth="1"/>
    <col min="5" max="5" width="14.140625" style="129" customWidth="1"/>
    <col min="6" max="6" width="47" style="124" customWidth="1"/>
    <col min="7" max="7" width="15.140625" style="144" bestFit="1" customWidth="1"/>
    <col min="8" max="9" width="11" style="124" customWidth="1"/>
    <col min="10" max="10" width="58.42578125" style="124" hidden="1" customWidth="1"/>
    <col min="11" max="11" width="11.42578125" style="124" customWidth="1"/>
    <col min="12" max="12" width="8.28515625" style="124" bestFit="1" customWidth="1"/>
    <col min="13" max="13" width="9.85546875" style="124" bestFit="1" customWidth="1"/>
    <col min="14" max="14" width="28.85546875" style="124" customWidth="1"/>
    <col min="15" max="16384" width="9.140625" style="124"/>
  </cols>
  <sheetData>
    <row r="1" spans="1:10" ht="15.75" x14ac:dyDescent="0.2">
      <c r="A1" s="130"/>
      <c r="B1" s="153" t="s">
        <v>370</v>
      </c>
      <c r="C1" s="153"/>
      <c r="D1" s="153"/>
      <c r="E1" s="153"/>
      <c r="F1" s="153"/>
    </row>
    <row r="2" spans="1:10" x14ac:dyDescent="0.2">
      <c r="A2" s="130"/>
      <c r="B2" s="133" t="s">
        <v>348</v>
      </c>
      <c r="C2" s="133" t="s">
        <v>347</v>
      </c>
      <c r="D2" s="133" t="s">
        <v>357</v>
      </c>
      <c r="E2" s="133" t="s">
        <v>27</v>
      </c>
      <c r="F2" s="133" t="s">
        <v>351</v>
      </c>
    </row>
    <row r="3" spans="1:10" ht="15.75" x14ac:dyDescent="0.2">
      <c r="A3" s="154" t="s">
        <v>359</v>
      </c>
      <c r="B3" s="154"/>
      <c r="C3" s="154"/>
      <c r="D3" s="154"/>
      <c r="E3" s="154"/>
      <c r="F3" s="154"/>
    </row>
    <row r="4" spans="1:10" x14ac:dyDescent="0.2">
      <c r="A4" s="130" t="s">
        <v>352</v>
      </c>
      <c r="B4" s="138" t="s">
        <v>353</v>
      </c>
      <c r="C4" s="150" t="s">
        <v>358</v>
      </c>
      <c r="D4" s="148"/>
      <c r="E4" s="149"/>
      <c r="F4" s="138"/>
    </row>
    <row r="5" spans="1:10" x14ac:dyDescent="0.2">
      <c r="A5" s="130">
        <v>1</v>
      </c>
      <c r="B5" s="169" t="s">
        <v>360</v>
      </c>
      <c r="C5" s="139"/>
      <c r="D5" s="147"/>
      <c r="E5" s="141"/>
      <c r="F5" s="130"/>
    </row>
    <row r="6" spans="1:10" x14ac:dyDescent="0.2">
      <c r="A6" s="130">
        <v>2</v>
      </c>
      <c r="B6" s="169" t="s">
        <v>361</v>
      </c>
      <c r="C6" s="139"/>
      <c r="D6" s="147"/>
      <c r="E6" s="141"/>
      <c r="F6" s="130"/>
      <c r="J6" s="125"/>
    </row>
    <row r="7" spans="1:10" x14ac:dyDescent="0.2">
      <c r="A7" s="130">
        <v>3</v>
      </c>
      <c r="B7" s="169" t="s">
        <v>362</v>
      </c>
      <c r="C7" s="139"/>
      <c r="D7" s="147"/>
      <c r="E7" s="141"/>
      <c r="F7" s="130"/>
      <c r="J7" s="125"/>
    </row>
    <row r="8" spans="1:10" x14ac:dyDescent="0.2">
      <c r="A8" s="130">
        <v>4</v>
      </c>
      <c r="B8" s="169" t="s">
        <v>363</v>
      </c>
      <c r="C8" s="139"/>
      <c r="D8" s="147"/>
      <c r="E8" s="141"/>
      <c r="F8" s="130"/>
      <c r="J8" s="125"/>
    </row>
    <row r="9" spans="1:10" s="132" customFormat="1" x14ac:dyDescent="0.2">
      <c r="A9" s="130">
        <v>5</v>
      </c>
      <c r="B9" s="169" t="s">
        <v>364</v>
      </c>
      <c r="C9" s="139"/>
      <c r="D9" s="147"/>
      <c r="E9" s="141"/>
      <c r="F9" s="130"/>
      <c r="G9" s="146"/>
    </row>
    <row r="10" spans="1:10" s="132" customFormat="1" x14ac:dyDescent="0.2">
      <c r="A10" s="130">
        <v>6</v>
      </c>
      <c r="B10" s="169" t="s">
        <v>365</v>
      </c>
      <c r="C10" s="139"/>
      <c r="D10" s="147"/>
      <c r="E10" s="141"/>
      <c r="F10" s="130"/>
      <c r="G10" s="146"/>
    </row>
    <row r="11" spans="1:10" s="132" customFormat="1" x14ac:dyDescent="0.2">
      <c r="A11" s="130">
        <v>7</v>
      </c>
      <c r="B11" s="169" t="s">
        <v>366</v>
      </c>
      <c r="C11" s="139"/>
      <c r="D11" s="147"/>
      <c r="E11" s="141"/>
      <c r="F11" s="130"/>
      <c r="G11" s="146"/>
    </row>
    <row r="12" spans="1:10" s="129" customFormat="1" x14ac:dyDescent="0.2">
      <c r="A12" s="130">
        <v>8</v>
      </c>
      <c r="B12" s="169" t="s">
        <v>367</v>
      </c>
      <c r="C12" s="142"/>
      <c r="D12" s="142"/>
      <c r="E12" s="141"/>
      <c r="F12" s="131"/>
      <c r="G12" s="145"/>
    </row>
    <row r="13" spans="1:10" x14ac:dyDescent="0.2">
      <c r="A13" s="130"/>
      <c r="B13" s="126" t="s">
        <v>349</v>
      </c>
      <c r="C13" s="152"/>
      <c r="D13" s="152"/>
      <c r="E13" s="143">
        <f>SUM(E5,E6,E7,E8,E9,E10,E11,E12)</f>
        <v>0</v>
      </c>
      <c r="F13" s="130"/>
    </row>
    <row r="14" spans="1:10" x14ac:dyDescent="0.2">
      <c r="A14" s="130"/>
      <c r="B14" s="127" t="s">
        <v>354</v>
      </c>
      <c r="C14" s="139"/>
      <c r="D14" s="140"/>
      <c r="E14" s="141">
        <f>E13*18%</f>
        <v>0</v>
      </c>
      <c r="F14" s="130"/>
    </row>
    <row r="15" spans="1:10" x14ac:dyDescent="0.2">
      <c r="A15" s="130"/>
      <c r="B15" s="128" t="s">
        <v>350</v>
      </c>
      <c r="C15" s="139"/>
      <c r="D15" s="140"/>
      <c r="E15" s="143">
        <f>E13+E14</f>
        <v>0</v>
      </c>
      <c r="F15" s="130"/>
    </row>
    <row r="16" spans="1:10" x14ac:dyDescent="0.2">
      <c r="A16" s="130"/>
      <c r="B16" s="130"/>
      <c r="C16" s="130"/>
      <c r="D16" s="134"/>
      <c r="E16" s="131"/>
      <c r="F16" s="130"/>
    </row>
    <row r="17" spans="1:6" ht="12.6" customHeight="1" x14ac:dyDescent="0.2">
      <c r="A17" s="156" t="s">
        <v>355</v>
      </c>
      <c r="B17" s="156"/>
      <c r="C17" s="156"/>
      <c r="D17" s="156"/>
      <c r="E17" s="156"/>
      <c r="F17" s="156"/>
    </row>
    <row r="18" spans="1:6" ht="26.1" customHeight="1" x14ac:dyDescent="0.2">
      <c r="A18" s="137">
        <v>1</v>
      </c>
      <c r="B18" s="155" t="s">
        <v>369</v>
      </c>
      <c r="C18" s="155"/>
      <c r="D18" s="155"/>
      <c r="E18" s="155"/>
      <c r="F18" s="155"/>
    </row>
    <row r="19" spans="1:6" x14ac:dyDescent="0.2">
      <c r="A19" s="136">
        <v>2</v>
      </c>
      <c r="B19" s="151" t="s">
        <v>368</v>
      </c>
      <c r="C19" s="151"/>
      <c r="D19" s="151"/>
      <c r="E19" s="151"/>
      <c r="F19" s="151"/>
    </row>
    <row r="20" spans="1:6" x14ac:dyDescent="0.2">
      <c r="A20" s="136">
        <v>3</v>
      </c>
      <c r="B20" s="151" t="s">
        <v>356</v>
      </c>
      <c r="C20" s="151"/>
      <c r="D20" s="151"/>
      <c r="E20" s="151"/>
      <c r="F20" s="151"/>
    </row>
  </sheetData>
  <mergeCells count="7">
    <mergeCell ref="B19:F19"/>
    <mergeCell ref="B20:F20"/>
    <mergeCell ref="C13:D13"/>
    <mergeCell ref="B1:F1"/>
    <mergeCell ref="A3:F3"/>
    <mergeCell ref="B18:F18"/>
    <mergeCell ref="A17:F17"/>
  </mergeCells>
  <conditionalFormatting sqref="J6:J8">
    <cfRule type="duplicateValues" dxfId="0" priority="41"/>
  </conditionalFormatting>
  <pageMargins left="0.23622047244094491" right="0.23622047244094491" top="0.39370078740157483" bottom="0.31496062992125984" header="0.27559055118110237" footer="0.19685039370078741"/>
  <pageSetup scale="66" orientation="portrait" horizontalDpi="1200" verticalDpi="1200" r:id="rId1"/>
  <headerFooter>
    <oddFooter>&amp;C&amp;1#&amp;"Calibri"&amp;6&amp;K737373Sensitivity: Internal (C3)</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L63"/>
  <sheetViews>
    <sheetView zoomScaleSheetLayoutView="75" workbookViewId="0"/>
  </sheetViews>
  <sheetFormatPr defaultColWidth="9.140625" defaultRowHeight="12.75" x14ac:dyDescent="0.2"/>
  <cols>
    <col min="1" max="1" width="4.85546875" style="8" customWidth="1"/>
    <col min="2" max="2" width="34.85546875" style="8" customWidth="1"/>
    <col min="3" max="3" width="8.85546875" style="8" customWidth="1"/>
    <col min="4" max="4" width="8.7109375" style="8" customWidth="1"/>
    <col min="5" max="5" width="11.85546875" style="8" customWidth="1"/>
    <col min="6" max="6" width="8.28515625" style="8" customWidth="1"/>
    <col min="7" max="7" width="12.7109375" style="8" customWidth="1"/>
    <col min="8" max="8" width="8.28515625" style="8" customWidth="1"/>
    <col min="9" max="9" width="11.5703125" style="8" customWidth="1"/>
    <col min="10" max="10" width="8.85546875" style="8" customWidth="1"/>
    <col min="11" max="11" width="11.42578125" style="8" customWidth="1"/>
    <col min="12" max="12" width="14.28515625" style="8" customWidth="1"/>
    <col min="13" max="16384" width="9.140625" style="8"/>
  </cols>
  <sheetData>
    <row r="1" spans="1:12" ht="15.75" x14ac:dyDescent="0.25">
      <c r="B1" s="11" t="s">
        <v>314</v>
      </c>
      <c r="C1" s="1"/>
      <c r="D1" s="1"/>
      <c r="E1" s="1"/>
      <c r="F1" s="1"/>
      <c r="G1" s="1"/>
      <c r="H1" s="1"/>
      <c r="I1" s="1"/>
      <c r="J1" s="1"/>
      <c r="K1" s="1"/>
    </row>
    <row r="2" spans="1:12" x14ac:dyDescent="0.2">
      <c r="A2" s="3" t="s">
        <v>87</v>
      </c>
      <c r="B2" s="9"/>
      <c r="C2" s="9"/>
      <c r="D2" s="9"/>
      <c r="E2" s="9"/>
      <c r="F2" s="9"/>
      <c r="G2" s="9"/>
      <c r="H2" s="9"/>
      <c r="I2" s="9"/>
      <c r="J2" s="9"/>
      <c r="K2" s="9"/>
    </row>
    <row r="3" spans="1:12" x14ac:dyDescent="0.2">
      <c r="A3" s="3" t="s">
        <v>88</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s="116" customFormat="1" x14ac:dyDescent="0.2">
      <c r="A5" s="112">
        <v>1</v>
      </c>
      <c r="B5" s="121" t="s">
        <v>295</v>
      </c>
      <c r="C5" s="114">
        <v>3500</v>
      </c>
      <c r="D5" s="114">
        <v>4</v>
      </c>
      <c r="E5" s="115">
        <f t="shared" ref="E5:E12" si="0">$C5*D5</f>
        <v>14000</v>
      </c>
      <c r="F5" s="114">
        <v>4</v>
      </c>
      <c r="G5" s="115">
        <f t="shared" ref="G5:G12" si="1">$C5*F5</f>
        <v>14000</v>
      </c>
      <c r="H5" s="114">
        <v>4</v>
      </c>
      <c r="I5" s="115">
        <f t="shared" ref="I5:I12" si="2">$C5*H5</f>
        <v>14000</v>
      </c>
      <c r="J5" s="114">
        <v>4</v>
      </c>
      <c r="K5" s="115">
        <f t="shared" ref="K5:K12" si="3">$C5*J5</f>
        <v>14000</v>
      </c>
      <c r="L5" s="115">
        <f t="shared" ref="L5:L12" si="4">K5+I5+G5+E5</f>
        <v>56000</v>
      </c>
    </row>
    <row r="6" spans="1:12" s="116" customFormat="1" x14ac:dyDescent="0.2">
      <c r="A6" s="112">
        <v>2</v>
      </c>
      <c r="B6" s="121" t="s">
        <v>296</v>
      </c>
      <c r="C6" s="114">
        <v>3500</v>
      </c>
      <c r="D6" s="114">
        <v>1</v>
      </c>
      <c r="E6" s="115">
        <f t="shared" si="0"/>
        <v>3500</v>
      </c>
      <c r="F6" s="114">
        <v>1</v>
      </c>
      <c r="G6" s="115">
        <f t="shared" si="1"/>
        <v>3500</v>
      </c>
      <c r="H6" s="114">
        <v>1</v>
      </c>
      <c r="I6" s="115">
        <f t="shared" si="2"/>
        <v>3500</v>
      </c>
      <c r="J6" s="114">
        <v>1</v>
      </c>
      <c r="K6" s="115">
        <f t="shared" si="3"/>
        <v>3500</v>
      </c>
      <c r="L6" s="115">
        <f t="shared" si="4"/>
        <v>14000</v>
      </c>
    </row>
    <row r="7" spans="1:12" s="116" customFormat="1" x14ac:dyDescent="0.2">
      <c r="A7" s="112">
        <v>4</v>
      </c>
      <c r="B7" s="113" t="s">
        <v>335</v>
      </c>
      <c r="C7" s="114">
        <v>3500</v>
      </c>
      <c r="D7" s="114">
        <v>2</v>
      </c>
      <c r="E7" s="115">
        <f t="shared" si="0"/>
        <v>7000</v>
      </c>
      <c r="F7" s="114"/>
      <c r="G7" s="115">
        <f t="shared" si="1"/>
        <v>0</v>
      </c>
      <c r="H7" s="114">
        <v>2</v>
      </c>
      <c r="I7" s="115">
        <f t="shared" si="2"/>
        <v>7000</v>
      </c>
      <c r="J7" s="114"/>
      <c r="K7" s="115">
        <f t="shared" si="3"/>
        <v>0</v>
      </c>
      <c r="L7" s="115">
        <f t="shared" si="4"/>
        <v>14000</v>
      </c>
    </row>
    <row r="8" spans="1:12" s="116" customFormat="1" x14ac:dyDescent="0.2">
      <c r="A8" s="112">
        <v>5</v>
      </c>
      <c r="B8" s="113" t="s">
        <v>318</v>
      </c>
      <c r="C8" s="114">
        <v>3500</v>
      </c>
      <c r="D8" s="114">
        <v>1</v>
      </c>
      <c r="E8" s="115">
        <f t="shared" si="0"/>
        <v>3500</v>
      </c>
      <c r="F8" s="114"/>
      <c r="G8" s="115">
        <f t="shared" si="1"/>
        <v>0</v>
      </c>
      <c r="H8" s="114">
        <v>1</v>
      </c>
      <c r="I8" s="115">
        <f t="shared" si="2"/>
        <v>3500</v>
      </c>
      <c r="J8" s="114"/>
      <c r="K8" s="115">
        <f t="shared" si="3"/>
        <v>0</v>
      </c>
      <c r="L8" s="115">
        <f t="shared" si="4"/>
        <v>7000</v>
      </c>
    </row>
    <row r="9" spans="1:12" s="116" customFormat="1" x14ac:dyDescent="0.2">
      <c r="A9" s="112">
        <v>6</v>
      </c>
      <c r="B9" s="113" t="s">
        <v>319</v>
      </c>
      <c r="C9" s="114">
        <v>3500</v>
      </c>
      <c r="D9" s="114">
        <v>0</v>
      </c>
      <c r="E9" s="115">
        <f t="shared" si="0"/>
        <v>0</v>
      </c>
      <c r="F9" s="114">
        <v>5</v>
      </c>
      <c r="G9" s="115">
        <f t="shared" si="1"/>
        <v>17500</v>
      </c>
      <c r="H9" s="114">
        <v>0</v>
      </c>
      <c r="I9" s="115">
        <f t="shared" si="2"/>
        <v>0</v>
      </c>
      <c r="J9" s="114">
        <v>5</v>
      </c>
      <c r="K9" s="115">
        <f t="shared" si="3"/>
        <v>17500</v>
      </c>
      <c r="L9" s="115">
        <f t="shared" si="4"/>
        <v>35000</v>
      </c>
    </row>
    <row r="10" spans="1:12" s="116" customFormat="1" ht="12.75" customHeight="1" x14ac:dyDescent="0.2">
      <c r="A10" s="112">
        <v>6</v>
      </c>
      <c r="B10" s="118" t="s">
        <v>322</v>
      </c>
      <c r="C10" s="114">
        <v>300</v>
      </c>
      <c r="D10" s="114">
        <v>36</v>
      </c>
      <c r="E10" s="115">
        <f t="shared" si="0"/>
        <v>10800</v>
      </c>
      <c r="F10" s="114"/>
      <c r="G10" s="115">
        <f t="shared" si="1"/>
        <v>0</v>
      </c>
      <c r="H10" s="114"/>
      <c r="I10" s="115">
        <f t="shared" si="2"/>
        <v>0</v>
      </c>
      <c r="J10" s="114"/>
      <c r="K10" s="115">
        <f t="shared" si="3"/>
        <v>0</v>
      </c>
      <c r="L10" s="115">
        <f t="shared" si="4"/>
        <v>10800</v>
      </c>
    </row>
    <row r="11" spans="1:12" s="116" customFormat="1" ht="25.5" x14ac:dyDescent="0.2">
      <c r="A11" s="112">
        <v>7</v>
      </c>
      <c r="B11" s="123" t="s">
        <v>303</v>
      </c>
      <c r="C11" s="114">
        <v>300</v>
      </c>
      <c r="D11" s="114"/>
      <c r="E11" s="115">
        <f t="shared" si="0"/>
        <v>0</v>
      </c>
      <c r="F11" s="114">
        <v>36</v>
      </c>
      <c r="G11" s="115">
        <f t="shared" si="1"/>
        <v>10800</v>
      </c>
      <c r="H11" s="114"/>
      <c r="I11" s="115">
        <f t="shared" si="2"/>
        <v>0</v>
      </c>
      <c r="J11" s="114"/>
      <c r="K11" s="115">
        <f t="shared" si="3"/>
        <v>0</v>
      </c>
      <c r="L11" s="115">
        <f t="shared" si="4"/>
        <v>10800</v>
      </c>
    </row>
    <row r="12" spans="1:12" s="116" customFormat="1" x14ac:dyDescent="0.2">
      <c r="A12" s="112">
        <v>8</v>
      </c>
      <c r="B12" s="113" t="s">
        <v>337</v>
      </c>
      <c r="C12" s="114">
        <v>1600</v>
      </c>
      <c r="D12" s="114">
        <v>45</v>
      </c>
      <c r="E12" s="115">
        <f t="shared" si="0"/>
        <v>72000</v>
      </c>
      <c r="F12" s="114">
        <v>0</v>
      </c>
      <c r="G12" s="115">
        <f t="shared" si="1"/>
        <v>0</v>
      </c>
      <c r="H12" s="114"/>
      <c r="I12" s="115">
        <f t="shared" si="2"/>
        <v>0</v>
      </c>
      <c r="J12" s="114"/>
      <c r="K12" s="115">
        <f t="shared" si="3"/>
        <v>0</v>
      </c>
      <c r="L12" s="115">
        <f t="shared" si="4"/>
        <v>72000</v>
      </c>
    </row>
    <row r="13" spans="1:12" s="116" customFormat="1" x14ac:dyDescent="0.2">
      <c r="A13" s="112">
        <v>9</v>
      </c>
      <c r="B13" s="121"/>
      <c r="C13" s="114"/>
      <c r="D13" s="114"/>
      <c r="E13" s="115">
        <f t="shared" ref="E13:E20" si="5">$C13*D13</f>
        <v>0</v>
      </c>
      <c r="F13" s="114"/>
      <c r="G13" s="115">
        <f t="shared" ref="G13:G20" si="6">$C13*F13</f>
        <v>0</v>
      </c>
      <c r="H13" s="114"/>
      <c r="I13" s="115">
        <f t="shared" ref="I13:I20" si="7">$C13*H13</f>
        <v>0</v>
      </c>
      <c r="J13" s="114"/>
      <c r="K13" s="115">
        <f t="shared" ref="K13:K20" si="8">$C13*J13</f>
        <v>0</v>
      </c>
      <c r="L13" s="115">
        <f t="shared" ref="L13:L20" si="9">K13+I13+G13+E13</f>
        <v>0</v>
      </c>
    </row>
    <row r="14" spans="1:12" s="116" customFormat="1" x14ac:dyDescent="0.2">
      <c r="A14" s="112">
        <v>10</v>
      </c>
      <c r="B14" s="113"/>
      <c r="C14" s="114"/>
      <c r="D14" s="114"/>
      <c r="E14" s="115">
        <f t="shared" si="5"/>
        <v>0</v>
      </c>
      <c r="F14" s="114"/>
      <c r="G14" s="115">
        <f t="shared" si="6"/>
        <v>0</v>
      </c>
      <c r="H14" s="114"/>
      <c r="I14" s="115">
        <f t="shared" si="7"/>
        <v>0</v>
      </c>
      <c r="J14" s="114"/>
      <c r="K14" s="115">
        <f t="shared" si="8"/>
        <v>0</v>
      </c>
      <c r="L14" s="115">
        <f t="shared" si="9"/>
        <v>0</v>
      </c>
    </row>
    <row r="15" spans="1:12" s="116" customFormat="1" x14ac:dyDescent="0.2">
      <c r="A15" s="112">
        <v>11</v>
      </c>
      <c r="B15" s="121"/>
      <c r="C15" s="114"/>
      <c r="D15" s="114"/>
      <c r="E15" s="115">
        <f t="shared" si="5"/>
        <v>0</v>
      </c>
      <c r="F15" s="114"/>
      <c r="G15" s="115">
        <f t="shared" si="6"/>
        <v>0</v>
      </c>
      <c r="H15" s="114"/>
      <c r="I15" s="115">
        <f t="shared" si="7"/>
        <v>0</v>
      </c>
      <c r="J15" s="114"/>
      <c r="K15" s="115">
        <f t="shared" si="8"/>
        <v>0</v>
      </c>
      <c r="L15" s="115">
        <f t="shared" si="9"/>
        <v>0</v>
      </c>
    </row>
    <row r="16" spans="1:12" s="116" customFormat="1" x14ac:dyDescent="0.2">
      <c r="A16" s="112"/>
      <c r="B16" s="121"/>
      <c r="C16" s="114"/>
      <c r="D16" s="114">
        <v>0</v>
      </c>
      <c r="E16" s="115">
        <f t="shared" si="5"/>
        <v>0</v>
      </c>
      <c r="F16" s="114"/>
      <c r="G16" s="115">
        <f t="shared" si="6"/>
        <v>0</v>
      </c>
      <c r="H16" s="114"/>
      <c r="I16" s="115">
        <f t="shared" si="7"/>
        <v>0</v>
      </c>
      <c r="J16" s="114"/>
      <c r="K16" s="115">
        <f t="shared" si="8"/>
        <v>0</v>
      </c>
      <c r="L16" s="115">
        <f t="shared" si="9"/>
        <v>0</v>
      </c>
    </row>
    <row r="17" spans="1:12" s="116" customFormat="1" x14ac:dyDescent="0.2">
      <c r="A17" s="112"/>
      <c r="B17" s="113"/>
      <c r="C17" s="114"/>
      <c r="D17" s="114">
        <v>0</v>
      </c>
      <c r="E17" s="115">
        <f t="shared" si="5"/>
        <v>0</v>
      </c>
      <c r="F17" s="114"/>
      <c r="G17" s="115">
        <f t="shared" si="6"/>
        <v>0</v>
      </c>
      <c r="H17" s="114"/>
      <c r="I17" s="115">
        <f t="shared" si="7"/>
        <v>0</v>
      </c>
      <c r="J17" s="114"/>
      <c r="K17" s="115">
        <f t="shared" si="8"/>
        <v>0</v>
      </c>
      <c r="L17" s="115">
        <f t="shared" si="9"/>
        <v>0</v>
      </c>
    </row>
    <row r="18" spans="1:12" s="116" customFormat="1" x14ac:dyDescent="0.2">
      <c r="A18" s="112"/>
      <c r="B18" s="114"/>
      <c r="C18" s="114"/>
      <c r="D18" s="114">
        <v>0</v>
      </c>
      <c r="E18" s="115">
        <f t="shared" si="5"/>
        <v>0</v>
      </c>
      <c r="F18" s="114"/>
      <c r="G18" s="115">
        <f t="shared" si="6"/>
        <v>0</v>
      </c>
      <c r="H18" s="114"/>
      <c r="I18" s="115">
        <f t="shared" si="7"/>
        <v>0</v>
      </c>
      <c r="J18" s="114"/>
      <c r="K18" s="115">
        <f t="shared" si="8"/>
        <v>0</v>
      </c>
      <c r="L18" s="115">
        <f t="shared" si="9"/>
        <v>0</v>
      </c>
    </row>
    <row r="19" spans="1:12" s="116" customFormat="1" x14ac:dyDescent="0.2">
      <c r="A19" s="112"/>
      <c r="B19" s="114"/>
      <c r="C19" s="114"/>
      <c r="D19" s="114">
        <v>0</v>
      </c>
      <c r="E19" s="115">
        <f t="shared" si="5"/>
        <v>0</v>
      </c>
      <c r="F19" s="114"/>
      <c r="G19" s="115">
        <f t="shared" si="6"/>
        <v>0</v>
      </c>
      <c r="H19" s="114"/>
      <c r="I19" s="115">
        <f t="shared" si="7"/>
        <v>0</v>
      </c>
      <c r="J19" s="114"/>
      <c r="K19" s="115">
        <f t="shared" si="8"/>
        <v>0</v>
      </c>
      <c r="L19" s="115">
        <f t="shared" si="9"/>
        <v>0</v>
      </c>
    </row>
    <row r="20" spans="1:12" s="116" customFormat="1" x14ac:dyDescent="0.2">
      <c r="A20" s="112"/>
      <c r="B20" s="114"/>
      <c r="C20" s="114"/>
      <c r="D20" s="114">
        <v>0</v>
      </c>
      <c r="E20" s="115">
        <f t="shared" si="5"/>
        <v>0</v>
      </c>
      <c r="F20" s="114"/>
      <c r="G20" s="115">
        <f t="shared" si="6"/>
        <v>0</v>
      </c>
      <c r="H20" s="114"/>
      <c r="I20" s="115">
        <f t="shared" si="7"/>
        <v>0</v>
      </c>
      <c r="J20" s="114"/>
      <c r="K20" s="115">
        <f t="shared" si="8"/>
        <v>0</v>
      </c>
      <c r="L20" s="115">
        <f t="shared" si="9"/>
        <v>0</v>
      </c>
    </row>
    <row r="21" spans="1:12" x14ac:dyDescent="0.2">
      <c r="A21" s="24"/>
      <c r="B21" s="5" t="s">
        <v>0</v>
      </c>
      <c r="C21" s="10"/>
      <c r="D21" s="10"/>
      <c r="E21" s="7">
        <f>SUM(E5:E20)</f>
        <v>110800</v>
      </c>
      <c r="F21" s="10"/>
      <c r="G21" s="7">
        <f>SUM(G5:G20)</f>
        <v>45800</v>
      </c>
      <c r="H21" s="10"/>
      <c r="I21" s="7">
        <f>SUM(I5:I20)</f>
        <v>28000</v>
      </c>
      <c r="J21" s="10"/>
      <c r="K21" s="7">
        <f>SUM(K5:K20)</f>
        <v>35000</v>
      </c>
      <c r="L21" s="7">
        <f>SUM(L5:L20)</f>
        <v>219600</v>
      </c>
    </row>
    <row r="27" spans="1:12" ht="15.75" x14ac:dyDescent="0.25">
      <c r="A27" s="11" t="s">
        <v>314</v>
      </c>
      <c r="B27" s="1"/>
      <c r="C27" s="1"/>
      <c r="D27" s="1"/>
      <c r="E27" s="1"/>
      <c r="F27" s="1"/>
      <c r="G27" s="1"/>
      <c r="H27" s="1"/>
      <c r="I27" s="1"/>
      <c r="J27" s="1"/>
      <c r="K27" s="1"/>
    </row>
    <row r="28" spans="1:12" x14ac:dyDescent="0.2">
      <c r="A28" s="3" t="s">
        <v>89</v>
      </c>
      <c r="B28" s="9"/>
      <c r="C28" s="9"/>
      <c r="D28" s="9"/>
      <c r="E28" s="9"/>
      <c r="F28" s="9"/>
      <c r="G28" s="9"/>
      <c r="H28" s="9"/>
      <c r="I28" s="9"/>
      <c r="J28" s="9"/>
      <c r="K28" s="9"/>
    </row>
    <row r="29" spans="1:12" x14ac:dyDescent="0.2">
      <c r="A29" s="3" t="s">
        <v>90</v>
      </c>
      <c r="B29" s="9"/>
      <c r="C29" s="9"/>
      <c r="D29" s="9"/>
      <c r="E29" s="9"/>
      <c r="F29" s="9"/>
      <c r="G29" s="9"/>
      <c r="H29" s="9"/>
      <c r="I29" s="9"/>
      <c r="J29" s="9"/>
      <c r="K29" s="9"/>
    </row>
    <row r="30" spans="1:12" ht="38.25" x14ac:dyDescent="0.2">
      <c r="A30" s="26" t="s">
        <v>28</v>
      </c>
      <c r="B30" s="25" t="s">
        <v>29</v>
      </c>
      <c r="C30" s="25" t="s">
        <v>19</v>
      </c>
      <c r="D30" s="26" t="s">
        <v>30</v>
      </c>
      <c r="E30" s="25" t="s">
        <v>21</v>
      </c>
      <c r="F30" s="26" t="s">
        <v>31</v>
      </c>
      <c r="G30" s="25" t="s">
        <v>21</v>
      </c>
      <c r="H30" s="26" t="s">
        <v>32</v>
      </c>
      <c r="I30" s="25" t="s">
        <v>21</v>
      </c>
      <c r="J30" s="26" t="s">
        <v>33</v>
      </c>
      <c r="K30" s="25" t="s">
        <v>21</v>
      </c>
      <c r="L30" s="26" t="s">
        <v>25</v>
      </c>
    </row>
    <row r="31" spans="1:12" x14ac:dyDescent="0.2">
      <c r="A31" s="56">
        <v>1</v>
      </c>
      <c r="B31" s="57" t="s">
        <v>340</v>
      </c>
      <c r="C31" s="55">
        <v>10000</v>
      </c>
      <c r="D31" s="55"/>
      <c r="E31" s="10">
        <f>$C31*D31</f>
        <v>0</v>
      </c>
      <c r="F31" s="55">
        <v>3</v>
      </c>
      <c r="G31" s="10">
        <f>$C31*F31</f>
        <v>30000</v>
      </c>
      <c r="H31" s="55"/>
      <c r="I31" s="10">
        <f>$C31*H31</f>
        <v>0</v>
      </c>
      <c r="J31" s="55"/>
      <c r="K31" s="10">
        <f>$C31*J31</f>
        <v>0</v>
      </c>
      <c r="L31" s="10">
        <f>K31+I31+G31+E31</f>
        <v>30000</v>
      </c>
    </row>
    <row r="32" spans="1:12" x14ac:dyDescent="0.2">
      <c r="A32" s="56"/>
      <c r="B32" s="59"/>
      <c r="C32" s="55">
        <v>0</v>
      </c>
      <c r="D32" s="55">
        <v>0</v>
      </c>
      <c r="E32" s="10">
        <f>$C32*D32</f>
        <v>0</v>
      </c>
      <c r="F32" s="55">
        <v>0</v>
      </c>
      <c r="G32" s="10">
        <f>$C32*F32</f>
        <v>0</v>
      </c>
      <c r="H32" s="55"/>
      <c r="I32" s="10">
        <f>$C32*H32</f>
        <v>0</v>
      </c>
      <c r="J32" s="55"/>
      <c r="K32" s="10">
        <f>$C32*J32</f>
        <v>0</v>
      </c>
      <c r="L32" s="10">
        <f>K32+I32+G32+E32</f>
        <v>0</v>
      </c>
    </row>
    <row r="33" spans="1:12" x14ac:dyDescent="0.2">
      <c r="A33" s="56"/>
      <c r="B33" s="59"/>
      <c r="C33" s="55">
        <v>0</v>
      </c>
      <c r="D33" s="55">
        <v>0</v>
      </c>
      <c r="E33" s="10">
        <f>$C33*D33</f>
        <v>0</v>
      </c>
      <c r="F33" s="55">
        <v>0</v>
      </c>
      <c r="G33" s="10">
        <f>$C33*F33</f>
        <v>0</v>
      </c>
      <c r="H33" s="55"/>
      <c r="I33" s="10">
        <f>$C33*H33</f>
        <v>0</v>
      </c>
      <c r="J33" s="55"/>
      <c r="K33" s="10">
        <f>$C33*J33</f>
        <v>0</v>
      </c>
      <c r="L33" s="10">
        <f>K33+I33+G33+E33</f>
        <v>0</v>
      </c>
    </row>
    <row r="34" spans="1:12" x14ac:dyDescent="0.2">
      <c r="A34" s="56"/>
      <c r="B34" s="57"/>
      <c r="C34" s="55">
        <v>0</v>
      </c>
      <c r="D34" s="55">
        <v>0</v>
      </c>
      <c r="E34" s="10">
        <f t="shared" ref="E34:E42" si="10">$C34*D34</f>
        <v>0</v>
      </c>
      <c r="F34" s="55">
        <v>0</v>
      </c>
      <c r="G34" s="10">
        <f t="shared" ref="G34:G42" si="11">$C34*F34</f>
        <v>0</v>
      </c>
      <c r="H34" s="55"/>
      <c r="I34" s="10">
        <f t="shared" ref="I34:I42" si="12">$C34*H34</f>
        <v>0</v>
      </c>
      <c r="J34" s="55"/>
      <c r="K34" s="10">
        <f t="shared" ref="K34:K42" si="13">$C34*J34</f>
        <v>0</v>
      </c>
      <c r="L34" s="10">
        <f t="shared" ref="L34:L42" si="14">K34+I34+G34+E34</f>
        <v>0</v>
      </c>
    </row>
    <row r="35" spans="1:12" x14ac:dyDescent="0.2">
      <c r="A35" s="56"/>
      <c r="B35" s="59"/>
      <c r="C35" s="55">
        <v>0</v>
      </c>
      <c r="D35" s="55">
        <v>0</v>
      </c>
      <c r="E35" s="10">
        <f t="shared" si="10"/>
        <v>0</v>
      </c>
      <c r="F35" s="55">
        <v>0</v>
      </c>
      <c r="G35" s="10">
        <f t="shared" si="11"/>
        <v>0</v>
      </c>
      <c r="H35" s="55"/>
      <c r="I35" s="10">
        <f t="shared" si="12"/>
        <v>0</v>
      </c>
      <c r="J35" s="55"/>
      <c r="K35" s="10">
        <f t="shared" si="13"/>
        <v>0</v>
      </c>
      <c r="L35" s="10">
        <f t="shared" si="14"/>
        <v>0</v>
      </c>
    </row>
    <row r="36" spans="1:12" x14ac:dyDescent="0.2">
      <c r="A36" s="56"/>
      <c r="B36" s="59"/>
      <c r="C36" s="55">
        <v>0</v>
      </c>
      <c r="D36" s="55">
        <v>0</v>
      </c>
      <c r="E36" s="10">
        <f t="shared" si="10"/>
        <v>0</v>
      </c>
      <c r="F36" s="55">
        <v>0</v>
      </c>
      <c r="G36" s="10">
        <f t="shared" si="11"/>
        <v>0</v>
      </c>
      <c r="H36" s="55"/>
      <c r="I36" s="10">
        <f t="shared" si="12"/>
        <v>0</v>
      </c>
      <c r="J36" s="55"/>
      <c r="K36" s="10">
        <f t="shared" si="13"/>
        <v>0</v>
      </c>
      <c r="L36" s="10">
        <f t="shared" si="14"/>
        <v>0</v>
      </c>
    </row>
    <row r="37" spans="1:12" x14ac:dyDescent="0.2">
      <c r="A37" s="56"/>
      <c r="B37" s="55"/>
      <c r="C37" s="55">
        <v>0</v>
      </c>
      <c r="D37" s="55">
        <v>0</v>
      </c>
      <c r="E37" s="10">
        <f t="shared" si="10"/>
        <v>0</v>
      </c>
      <c r="F37" s="55">
        <v>0</v>
      </c>
      <c r="G37" s="10">
        <f t="shared" si="11"/>
        <v>0</v>
      </c>
      <c r="H37" s="55"/>
      <c r="I37" s="10">
        <f t="shared" si="12"/>
        <v>0</v>
      </c>
      <c r="J37" s="55"/>
      <c r="K37" s="10">
        <f t="shared" si="13"/>
        <v>0</v>
      </c>
      <c r="L37" s="10">
        <f t="shared" si="14"/>
        <v>0</v>
      </c>
    </row>
    <row r="38" spans="1:12" x14ac:dyDescent="0.2">
      <c r="A38" s="56"/>
      <c r="B38" s="55"/>
      <c r="C38" s="55"/>
      <c r="D38" s="55">
        <v>0</v>
      </c>
      <c r="E38" s="10">
        <f t="shared" si="10"/>
        <v>0</v>
      </c>
      <c r="F38" s="55"/>
      <c r="G38" s="10">
        <f t="shared" si="11"/>
        <v>0</v>
      </c>
      <c r="H38" s="55"/>
      <c r="I38" s="10">
        <f t="shared" si="12"/>
        <v>0</v>
      </c>
      <c r="J38" s="55"/>
      <c r="K38" s="10">
        <f t="shared" si="13"/>
        <v>0</v>
      </c>
      <c r="L38" s="10">
        <f t="shared" si="14"/>
        <v>0</v>
      </c>
    </row>
    <row r="39" spans="1:12" x14ac:dyDescent="0.2">
      <c r="A39" s="56"/>
      <c r="B39" s="55"/>
      <c r="C39" s="55"/>
      <c r="D39" s="55">
        <v>0</v>
      </c>
      <c r="E39" s="10">
        <f t="shared" si="10"/>
        <v>0</v>
      </c>
      <c r="F39" s="55"/>
      <c r="G39" s="10">
        <f t="shared" si="11"/>
        <v>0</v>
      </c>
      <c r="H39" s="55"/>
      <c r="I39" s="10">
        <f t="shared" si="12"/>
        <v>0</v>
      </c>
      <c r="J39" s="55"/>
      <c r="K39" s="10">
        <f t="shared" si="13"/>
        <v>0</v>
      </c>
      <c r="L39" s="10">
        <f t="shared" si="14"/>
        <v>0</v>
      </c>
    </row>
    <row r="40" spans="1:12" x14ac:dyDescent="0.2">
      <c r="A40" s="56"/>
      <c r="B40" s="55"/>
      <c r="C40" s="55"/>
      <c r="D40" s="55">
        <v>0</v>
      </c>
      <c r="E40" s="10">
        <f t="shared" si="10"/>
        <v>0</v>
      </c>
      <c r="F40" s="55"/>
      <c r="G40" s="10">
        <f t="shared" si="11"/>
        <v>0</v>
      </c>
      <c r="H40" s="55"/>
      <c r="I40" s="10">
        <f t="shared" si="12"/>
        <v>0</v>
      </c>
      <c r="J40" s="55"/>
      <c r="K40" s="10">
        <f t="shared" si="13"/>
        <v>0</v>
      </c>
      <c r="L40" s="10">
        <f t="shared" si="14"/>
        <v>0</v>
      </c>
    </row>
    <row r="41" spans="1:12" x14ac:dyDescent="0.2">
      <c r="A41" s="56"/>
      <c r="B41" s="55"/>
      <c r="C41" s="55"/>
      <c r="D41" s="55">
        <v>0</v>
      </c>
      <c r="E41" s="10">
        <f t="shared" si="10"/>
        <v>0</v>
      </c>
      <c r="F41" s="55"/>
      <c r="G41" s="10">
        <f t="shared" si="11"/>
        <v>0</v>
      </c>
      <c r="H41" s="55"/>
      <c r="I41" s="10">
        <f t="shared" si="12"/>
        <v>0</v>
      </c>
      <c r="J41" s="55"/>
      <c r="K41" s="10">
        <f t="shared" si="13"/>
        <v>0</v>
      </c>
      <c r="L41" s="10">
        <f t="shared" si="14"/>
        <v>0</v>
      </c>
    </row>
    <row r="42" spans="1:12" x14ac:dyDescent="0.2">
      <c r="A42" s="56"/>
      <c r="B42" s="55"/>
      <c r="C42" s="55"/>
      <c r="D42" s="55">
        <v>0</v>
      </c>
      <c r="E42" s="10">
        <f t="shared" si="10"/>
        <v>0</v>
      </c>
      <c r="F42" s="55"/>
      <c r="G42" s="10">
        <f t="shared" si="11"/>
        <v>0</v>
      </c>
      <c r="H42" s="55"/>
      <c r="I42" s="10">
        <f t="shared" si="12"/>
        <v>0</v>
      </c>
      <c r="J42" s="55"/>
      <c r="K42" s="10">
        <f t="shared" si="13"/>
        <v>0</v>
      </c>
      <c r="L42" s="10">
        <f t="shared" si="14"/>
        <v>0</v>
      </c>
    </row>
    <row r="43" spans="1:12" x14ac:dyDescent="0.2">
      <c r="A43" s="24"/>
      <c r="B43" s="5" t="s">
        <v>0</v>
      </c>
      <c r="C43" s="10"/>
      <c r="D43" s="10"/>
      <c r="E43" s="7">
        <f>SUM(E31:E42)</f>
        <v>0</v>
      </c>
      <c r="F43" s="10"/>
      <c r="G43" s="7">
        <f>SUM(G31:G42)</f>
        <v>30000</v>
      </c>
      <c r="H43" s="10"/>
      <c r="I43" s="7">
        <f>SUM(I31:I42)</f>
        <v>0</v>
      </c>
      <c r="J43" s="10"/>
      <c r="K43" s="7">
        <f>SUM(K31:K42)</f>
        <v>0</v>
      </c>
      <c r="L43" s="7">
        <f>SUM(L31:L42)</f>
        <v>30000</v>
      </c>
    </row>
    <row r="46" spans="1:12" ht="15.75" x14ac:dyDescent="0.25">
      <c r="A46" s="11" t="s">
        <v>314</v>
      </c>
      <c r="B46" s="1"/>
      <c r="C46" s="1"/>
      <c r="D46" s="1"/>
      <c r="E46" s="1"/>
      <c r="F46" s="1"/>
      <c r="G46" s="1"/>
      <c r="H46" s="1"/>
      <c r="I46" s="1"/>
      <c r="J46" s="1"/>
      <c r="K46" s="1"/>
    </row>
    <row r="47" spans="1:12" x14ac:dyDescent="0.2">
      <c r="A47" s="3" t="s">
        <v>91</v>
      </c>
      <c r="B47" s="9"/>
      <c r="C47" s="9"/>
      <c r="D47" s="9"/>
      <c r="E47" s="9"/>
      <c r="F47" s="9"/>
      <c r="G47" s="9"/>
      <c r="H47" s="9"/>
      <c r="I47" s="9"/>
      <c r="J47" s="9"/>
      <c r="K47" s="9"/>
    </row>
    <row r="48" spans="1:12" x14ac:dyDescent="0.2">
      <c r="A48" s="3" t="s">
        <v>92</v>
      </c>
      <c r="B48" s="9"/>
      <c r="C48" s="9"/>
      <c r="D48" s="9"/>
      <c r="E48" s="9"/>
      <c r="F48" s="9"/>
      <c r="G48" s="9"/>
      <c r="H48" s="9"/>
      <c r="I48" s="9"/>
      <c r="J48" s="9"/>
      <c r="K48" s="9"/>
    </row>
    <row r="49" spans="1:12" ht="38.25" x14ac:dyDescent="0.2">
      <c r="A49" s="26" t="s">
        <v>28</v>
      </c>
      <c r="B49" s="25" t="s">
        <v>29</v>
      </c>
      <c r="C49" s="25" t="s">
        <v>19</v>
      </c>
      <c r="D49" s="26" t="s">
        <v>30</v>
      </c>
      <c r="E49" s="25" t="s">
        <v>21</v>
      </c>
      <c r="F49" s="26" t="s">
        <v>31</v>
      </c>
      <c r="G49" s="25" t="s">
        <v>21</v>
      </c>
      <c r="H49" s="26" t="s">
        <v>32</v>
      </c>
      <c r="I49" s="25" t="s">
        <v>21</v>
      </c>
      <c r="J49" s="26" t="s">
        <v>33</v>
      </c>
      <c r="K49" s="25" t="s">
        <v>21</v>
      </c>
      <c r="L49" s="26" t="s">
        <v>25</v>
      </c>
    </row>
    <row r="50" spans="1:12" x14ac:dyDescent="0.2">
      <c r="A50" s="56"/>
      <c r="B50" s="58"/>
      <c r="C50" s="55"/>
      <c r="D50" s="55"/>
      <c r="E50" s="10">
        <f>$C50*D50</f>
        <v>0</v>
      </c>
      <c r="F50" s="55"/>
      <c r="G50" s="10">
        <f>$C50*F50</f>
        <v>0</v>
      </c>
      <c r="H50" s="55"/>
      <c r="I50" s="10">
        <f>$C50*H50</f>
        <v>0</v>
      </c>
      <c r="J50" s="55"/>
      <c r="K50" s="10">
        <f>$C50*J50</f>
        <v>0</v>
      </c>
      <c r="L50" s="10">
        <f>K50+I50+G50+E50</f>
        <v>0</v>
      </c>
    </row>
    <row r="51" spans="1:12" x14ac:dyDescent="0.2">
      <c r="A51" s="56"/>
      <c r="B51" s="59"/>
      <c r="C51" s="55">
        <v>0</v>
      </c>
      <c r="D51" s="55">
        <v>0</v>
      </c>
      <c r="E51" s="10">
        <f t="shared" ref="E51:E62" si="15">$C51*D51</f>
        <v>0</v>
      </c>
      <c r="F51" s="55">
        <v>0</v>
      </c>
      <c r="G51" s="10">
        <f t="shared" ref="G51:G62" si="16">$C51*F51</f>
        <v>0</v>
      </c>
      <c r="H51" s="55"/>
      <c r="I51" s="10">
        <f t="shared" ref="I51:I62" si="17">$C51*H51</f>
        <v>0</v>
      </c>
      <c r="J51" s="55"/>
      <c r="K51" s="10">
        <f t="shared" ref="K51:K62" si="18">$C51*J51</f>
        <v>0</v>
      </c>
      <c r="L51" s="10">
        <f t="shared" ref="L51:L62" si="19">K51+I51+G51+E51</f>
        <v>0</v>
      </c>
    </row>
    <row r="52" spans="1:12" x14ac:dyDescent="0.2">
      <c r="A52" s="56"/>
      <c r="B52" s="59"/>
      <c r="C52" s="55">
        <v>0</v>
      </c>
      <c r="D52" s="55">
        <v>0</v>
      </c>
      <c r="E52" s="10">
        <f t="shared" si="15"/>
        <v>0</v>
      </c>
      <c r="F52" s="55">
        <v>0</v>
      </c>
      <c r="G52" s="10">
        <f t="shared" si="16"/>
        <v>0</v>
      </c>
      <c r="H52" s="55"/>
      <c r="I52" s="10">
        <f t="shared" si="17"/>
        <v>0</v>
      </c>
      <c r="J52" s="55"/>
      <c r="K52" s="10">
        <f t="shared" si="18"/>
        <v>0</v>
      </c>
      <c r="L52" s="10">
        <f t="shared" si="19"/>
        <v>0</v>
      </c>
    </row>
    <row r="53" spans="1:12" x14ac:dyDescent="0.2">
      <c r="A53" s="56"/>
      <c r="B53" s="57"/>
      <c r="C53" s="55">
        <v>0</v>
      </c>
      <c r="D53" s="55">
        <v>0</v>
      </c>
      <c r="E53" s="10">
        <f t="shared" si="15"/>
        <v>0</v>
      </c>
      <c r="F53" s="55">
        <v>0</v>
      </c>
      <c r="G53" s="10">
        <f t="shared" si="16"/>
        <v>0</v>
      </c>
      <c r="H53" s="55"/>
      <c r="I53" s="10">
        <f t="shared" si="17"/>
        <v>0</v>
      </c>
      <c r="J53" s="55"/>
      <c r="K53" s="10">
        <f t="shared" si="18"/>
        <v>0</v>
      </c>
      <c r="L53" s="10">
        <f t="shared" si="19"/>
        <v>0</v>
      </c>
    </row>
    <row r="54" spans="1:12" x14ac:dyDescent="0.2">
      <c r="A54" s="56"/>
      <c r="B54" s="59"/>
      <c r="C54" s="55">
        <v>0</v>
      </c>
      <c r="D54" s="55">
        <v>0</v>
      </c>
      <c r="E54" s="10">
        <f t="shared" si="15"/>
        <v>0</v>
      </c>
      <c r="F54" s="55">
        <v>0</v>
      </c>
      <c r="G54" s="10">
        <f t="shared" si="16"/>
        <v>0</v>
      </c>
      <c r="H54" s="55"/>
      <c r="I54" s="10">
        <f t="shared" si="17"/>
        <v>0</v>
      </c>
      <c r="J54" s="55"/>
      <c r="K54" s="10">
        <f t="shared" si="18"/>
        <v>0</v>
      </c>
      <c r="L54" s="10">
        <f t="shared" si="19"/>
        <v>0</v>
      </c>
    </row>
    <row r="55" spans="1:12" x14ac:dyDescent="0.2">
      <c r="A55" s="56"/>
      <c r="B55" s="59"/>
      <c r="C55" s="55">
        <v>0</v>
      </c>
      <c r="D55" s="55">
        <v>0</v>
      </c>
      <c r="E55" s="10">
        <f t="shared" si="15"/>
        <v>0</v>
      </c>
      <c r="F55" s="55">
        <v>0</v>
      </c>
      <c r="G55" s="10">
        <f t="shared" si="16"/>
        <v>0</v>
      </c>
      <c r="H55" s="55"/>
      <c r="I55" s="10">
        <f t="shared" si="17"/>
        <v>0</v>
      </c>
      <c r="J55" s="55"/>
      <c r="K55" s="10">
        <f t="shared" si="18"/>
        <v>0</v>
      </c>
      <c r="L55" s="10">
        <f t="shared" si="19"/>
        <v>0</v>
      </c>
    </row>
    <row r="56" spans="1:12" x14ac:dyDescent="0.2">
      <c r="A56" s="56"/>
      <c r="B56" s="55"/>
      <c r="C56" s="55">
        <v>0</v>
      </c>
      <c r="D56" s="55">
        <v>0</v>
      </c>
      <c r="E56" s="10">
        <f t="shared" si="15"/>
        <v>0</v>
      </c>
      <c r="F56" s="55">
        <v>0</v>
      </c>
      <c r="G56" s="10">
        <f t="shared" si="16"/>
        <v>0</v>
      </c>
      <c r="H56" s="55"/>
      <c r="I56" s="10">
        <f t="shared" si="17"/>
        <v>0</v>
      </c>
      <c r="J56" s="55"/>
      <c r="K56" s="10">
        <f t="shared" si="18"/>
        <v>0</v>
      </c>
      <c r="L56" s="10">
        <f t="shared" si="19"/>
        <v>0</v>
      </c>
    </row>
    <row r="57" spans="1:12" x14ac:dyDescent="0.2">
      <c r="A57" s="56"/>
      <c r="B57" s="55"/>
      <c r="C57" s="55"/>
      <c r="D57" s="55">
        <v>0</v>
      </c>
      <c r="E57" s="10">
        <f t="shared" si="15"/>
        <v>0</v>
      </c>
      <c r="F57" s="55"/>
      <c r="G57" s="10">
        <f t="shared" si="16"/>
        <v>0</v>
      </c>
      <c r="H57" s="55"/>
      <c r="I57" s="10">
        <f t="shared" si="17"/>
        <v>0</v>
      </c>
      <c r="J57" s="55"/>
      <c r="K57" s="10">
        <f t="shared" si="18"/>
        <v>0</v>
      </c>
      <c r="L57" s="10">
        <f t="shared" si="19"/>
        <v>0</v>
      </c>
    </row>
    <row r="58" spans="1:12" x14ac:dyDescent="0.2">
      <c r="A58" s="56"/>
      <c r="B58" s="55"/>
      <c r="C58" s="55"/>
      <c r="D58" s="55">
        <v>0</v>
      </c>
      <c r="E58" s="10">
        <f t="shared" si="15"/>
        <v>0</v>
      </c>
      <c r="F58" s="55"/>
      <c r="G58" s="10">
        <f t="shared" si="16"/>
        <v>0</v>
      </c>
      <c r="H58" s="55"/>
      <c r="I58" s="10">
        <f t="shared" si="17"/>
        <v>0</v>
      </c>
      <c r="J58" s="55"/>
      <c r="K58" s="10">
        <f t="shared" si="18"/>
        <v>0</v>
      </c>
      <c r="L58" s="10">
        <f t="shared" si="19"/>
        <v>0</v>
      </c>
    </row>
    <row r="59" spans="1:12" x14ac:dyDescent="0.2">
      <c r="A59" s="56"/>
      <c r="B59" s="55"/>
      <c r="C59" s="55"/>
      <c r="D59" s="55">
        <v>0</v>
      </c>
      <c r="E59" s="10">
        <f t="shared" si="15"/>
        <v>0</v>
      </c>
      <c r="F59" s="55"/>
      <c r="G59" s="10">
        <f t="shared" si="16"/>
        <v>0</v>
      </c>
      <c r="H59" s="55"/>
      <c r="I59" s="10">
        <f t="shared" si="17"/>
        <v>0</v>
      </c>
      <c r="J59" s="55"/>
      <c r="K59" s="10">
        <f t="shared" si="18"/>
        <v>0</v>
      </c>
      <c r="L59" s="10">
        <f t="shared" si="19"/>
        <v>0</v>
      </c>
    </row>
    <row r="60" spans="1:12" x14ac:dyDescent="0.2">
      <c r="A60" s="56"/>
      <c r="B60" s="55"/>
      <c r="C60" s="55"/>
      <c r="D60" s="55">
        <v>0</v>
      </c>
      <c r="E60" s="10">
        <f t="shared" si="15"/>
        <v>0</v>
      </c>
      <c r="F60" s="55"/>
      <c r="G60" s="10">
        <f t="shared" si="16"/>
        <v>0</v>
      </c>
      <c r="H60" s="55"/>
      <c r="I60" s="10">
        <f t="shared" si="17"/>
        <v>0</v>
      </c>
      <c r="J60" s="55"/>
      <c r="K60" s="10">
        <f t="shared" si="18"/>
        <v>0</v>
      </c>
      <c r="L60" s="10">
        <f t="shared" si="19"/>
        <v>0</v>
      </c>
    </row>
    <row r="61" spans="1:12" x14ac:dyDescent="0.2">
      <c r="A61" s="56"/>
      <c r="B61" s="55"/>
      <c r="C61" s="55"/>
      <c r="D61" s="55">
        <v>0</v>
      </c>
      <c r="E61" s="10">
        <f t="shared" si="15"/>
        <v>0</v>
      </c>
      <c r="F61" s="55"/>
      <c r="G61" s="10">
        <f t="shared" si="16"/>
        <v>0</v>
      </c>
      <c r="H61" s="55"/>
      <c r="I61" s="10">
        <f t="shared" si="17"/>
        <v>0</v>
      </c>
      <c r="J61" s="55"/>
      <c r="K61" s="10">
        <f t="shared" si="18"/>
        <v>0</v>
      </c>
      <c r="L61" s="10">
        <f t="shared" si="19"/>
        <v>0</v>
      </c>
    </row>
    <row r="62" spans="1:12" x14ac:dyDescent="0.2">
      <c r="A62" s="56"/>
      <c r="B62" s="55"/>
      <c r="C62" s="55"/>
      <c r="D62" s="55">
        <v>0</v>
      </c>
      <c r="E62" s="10">
        <f t="shared" si="15"/>
        <v>0</v>
      </c>
      <c r="F62" s="55"/>
      <c r="G62" s="10">
        <f t="shared" si="16"/>
        <v>0</v>
      </c>
      <c r="H62" s="55"/>
      <c r="I62" s="10">
        <f t="shared" si="17"/>
        <v>0</v>
      </c>
      <c r="J62" s="55"/>
      <c r="K62" s="10">
        <f t="shared" si="18"/>
        <v>0</v>
      </c>
      <c r="L62" s="10">
        <f t="shared" si="19"/>
        <v>0</v>
      </c>
    </row>
    <row r="63" spans="1:12" x14ac:dyDescent="0.2">
      <c r="A63" s="24"/>
      <c r="B63" s="5" t="s">
        <v>0</v>
      </c>
      <c r="C63" s="10"/>
      <c r="D63" s="10"/>
      <c r="E63" s="7">
        <f>SUM(E50:E62)</f>
        <v>0</v>
      </c>
      <c r="F63" s="10"/>
      <c r="G63" s="7">
        <f>SUM(G50:G62)</f>
        <v>0</v>
      </c>
      <c r="H63" s="10"/>
      <c r="I63" s="7">
        <f>SUM(I50:I62)</f>
        <v>0</v>
      </c>
      <c r="J63" s="10"/>
      <c r="K63" s="7">
        <f>SUM(K50:K62)</f>
        <v>0</v>
      </c>
      <c r="L63" s="7">
        <f>SUM(L50:L62)</f>
        <v>0</v>
      </c>
    </row>
  </sheetData>
  <phoneticPr fontId="0" type="noConversion"/>
  <pageMargins left="0.25" right="0.25" top="0.5" bottom="0.25" header="0" footer="0"/>
  <pageSetup paperSize="9" orientation="landscape" horizontalDpi="1200" verticalDpi="1200" r:id="rId1"/>
  <headerFooter alignWithMargins="0"/>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Button 1">
              <controlPr defaultSize="0" print="0" autoFill="0" autoLine="0" autoPict="0" macro="[0]!Nambi5">
                <anchor moveWithCells="1" sizeWithCells="1">
                  <from>
                    <xdr:col>1</xdr:col>
                    <xdr:colOff>428625</xdr:colOff>
                    <xdr:row>22</xdr:row>
                    <xdr:rowOff>85725</xdr:rowOff>
                  </from>
                  <to>
                    <xdr:col>1</xdr:col>
                    <xdr:colOff>2085975</xdr:colOff>
                    <xdr:row>23</xdr:row>
                    <xdr:rowOff>142875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L53"/>
  <sheetViews>
    <sheetView workbookViewId="0"/>
  </sheetViews>
  <sheetFormatPr defaultColWidth="9.140625" defaultRowHeight="12.75" x14ac:dyDescent="0.2"/>
  <cols>
    <col min="1" max="1" width="4.85546875" style="8" customWidth="1"/>
    <col min="2" max="2" width="37.140625" style="8" customWidth="1"/>
    <col min="3" max="3" width="8.85546875" style="8" customWidth="1"/>
    <col min="4" max="4" width="8.7109375" style="8" customWidth="1"/>
    <col min="5" max="5" width="12.5703125" style="8" customWidth="1"/>
    <col min="6" max="6" width="8.28515625" style="8" customWidth="1"/>
    <col min="7" max="7" width="11.5703125" style="8" customWidth="1"/>
    <col min="8" max="8" width="8.28515625" style="8" customWidth="1"/>
    <col min="9" max="9" width="11.5703125" style="8" customWidth="1"/>
    <col min="10" max="10" width="8.85546875" style="8" customWidth="1"/>
    <col min="11" max="11" width="11.42578125" style="8" customWidth="1"/>
    <col min="12" max="12" width="15.85546875" style="8" customWidth="1"/>
    <col min="13" max="16384" width="9.140625" style="8"/>
  </cols>
  <sheetData>
    <row r="1" spans="1:12" ht="15.75" x14ac:dyDescent="0.25">
      <c r="A1" s="11" t="s">
        <v>314</v>
      </c>
      <c r="B1" s="1"/>
      <c r="C1" s="1"/>
      <c r="D1" s="1"/>
      <c r="E1" s="1"/>
      <c r="F1" s="1"/>
      <c r="G1" s="1"/>
      <c r="H1" s="1"/>
      <c r="I1" s="1"/>
      <c r="J1" s="1"/>
      <c r="K1" s="1"/>
    </row>
    <row r="2" spans="1:12" x14ac:dyDescent="0.2">
      <c r="A2" s="3" t="s">
        <v>93</v>
      </c>
      <c r="B2" s="9"/>
      <c r="C2" s="9"/>
      <c r="D2" s="9"/>
      <c r="E2" s="9"/>
      <c r="F2" s="9"/>
      <c r="G2" s="9"/>
      <c r="H2" s="9"/>
      <c r="I2" s="9"/>
      <c r="J2" s="9"/>
      <c r="K2" s="9"/>
    </row>
    <row r="3" spans="1:12" x14ac:dyDescent="0.2">
      <c r="A3" s="3" t="s">
        <v>94</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s="116" customFormat="1" x14ac:dyDescent="0.2">
      <c r="A5" s="112">
        <v>1</v>
      </c>
      <c r="B5" s="121" t="s">
        <v>295</v>
      </c>
      <c r="C5" s="114">
        <v>850</v>
      </c>
      <c r="D5" s="114">
        <v>6</v>
      </c>
      <c r="E5" s="115">
        <f>$C5*D5</f>
        <v>5100</v>
      </c>
      <c r="F5" s="114">
        <v>6</v>
      </c>
      <c r="G5" s="115">
        <f>$C5*F5</f>
        <v>5100</v>
      </c>
      <c r="H5" s="114">
        <v>6</v>
      </c>
      <c r="I5" s="115">
        <f>$C5*H5</f>
        <v>5100</v>
      </c>
      <c r="J5" s="114">
        <v>6</v>
      </c>
      <c r="K5" s="115">
        <f>$C5*J5</f>
        <v>5100</v>
      </c>
      <c r="L5" s="115">
        <f t="shared" ref="L5:L11" si="0">K5+I5+G5+E5</f>
        <v>20400</v>
      </c>
    </row>
    <row r="6" spans="1:12" s="116" customFormat="1" x14ac:dyDescent="0.2">
      <c r="A6" s="112">
        <f>A5+1</f>
        <v>2</v>
      </c>
      <c r="B6" s="121" t="s">
        <v>296</v>
      </c>
      <c r="C6" s="114">
        <v>650</v>
      </c>
      <c r="D6" s="114">
        <v>2</v>
      </c>
      <c r="E6" s="115">
        <f>$C6*D6</f>
        <v>1300</v>
      </c>
      <c r="F6" s="114">
        <v>2</v>
      </c>
      <c r="G6" s="115">
        <f>$C6*F6</f>
        <v>1300</v>
      </c>
      <c r="H6" s="114">
        <v>2</v>
      </c>
      <c r="I6" s="115">
        <f>$C6*H6</f>
        <v>1300</v>
      </c>
      <c r="J6" s="114">
        <v>2</v>
      </c>
      <c r="K6" s="115">
        <f>$C6*J6</f>
        <v>1300</v>
      </c>
      <c r="L6" s="115">
        <f t="shared" si="0"/>
        <v>5200</v>
      </c>
    </row>
    <row r="7" spans="1:12" s="116" customFormat="1" x14ac:dyDescent="0.2">
      <c r="A7" s="112">
        <f t="shared" ref="A7:A17" si="1">A6+1</f>
        <v>3</v>
      </c>
      <c r="B7" s="113" t="s">
        <v>336</v>
      </c>
      <c r="C7" s="114">
        <v>850</v>
      </c>
      <c r="D7" s="114">
        <v>15</v>
      </c>
      <c r="E7" s="115">
        <f>$C7*D7</f>
        <v>12750</v>
      </c>
      <c r="F7" s="114">
        <v>15</v>
      </c>
      <c r="G7" s="115">
        <f>$C7*F7</f>
        <v>12750</v>
      </c>
      <c r="H7" s="114">
        <v>15</v>
      </c>
      <c r="I7" s="115">
        <f>$C7*H7</f>
        <v>12750</v>
      </c>
      <c r="J7" s="114">
        <v>15</v>
      </c>
      <c r="K7" s="115">
        <f>$C7*J7</f>
        <v>12750</v>
      </c>
      <c r="L7" s="115">
        <f t="shared" si="0"/>
        <v>51000</v>
      </c>
    </row>
    <row r="8" spans="1:12" s="116" customFormat="1" x14ac:dyDescent="0.2">
      <c r="A8" s="112">
        <f t="shared" si="1"/>
        <v>4</v>
      </c>
      <c r="B8" s="113" t="s">
        <v>320</v>
      </c>
      <c r="C8" s="114">
        <v>850</v>
      </c>
      <c r="D8" s="114">
        <v>2</v>
      </c>
      <c r="E8" s="115">
        <f>$C8*D8</f>
        <v>1700</v>
      </c>
      <c r="F8" s="114"/>
      <c r="G8" s="115">
        <f>$C8*F8</f>
        <v>0</v>
      </c>
      <c r="H8" s="114">
        <v>2</v>
      </c>
      <c r="I8" s="115">
        <f>$C8*H8</f>
        <v>1700</v>
      </c>
      <c r="J8" s="114"/>
      <c r="K8" s="115">
        <f>$C8*J8</f>
        <v>0</v>
      </c>
      <c r="L8" s="115">
        <f t="shared" si="0"/>
        <v>3400</v>
      </c>
    </row>
    <row r="9" spans="1:12" s="116" customFormat="1" x14ac:dyDescent="0.2">
      <c r="A9" s="112">
        <f t="shared" si="1"/>
        <v>5</v>
      </c>
      <c r="B9" s="121" t="s">
        <v>310</v>
      </c>
      <c r="C9" s="114">
        <v>550</v>
      </c>
      <c r="D9" s="114">
        <v>15</v>
      </c>
      <c r="E9" s="115">
        <f t="shared" ref="E9:E29" si="2">$C9*D9</f>
        <v>8250</v>
      </c>
      <c r="F9" s="114">
        <v>15</v>
      </c>
      <c r="G9" s="115">
        <f t="shared" ref="G9:G29" si="3">$C9*F9</f>
        <v>8250</v>
      </c>
      <c r="H9" s="114">
        <v>15</v>
      </c>
      <c r="I9" s="115">
        <f t="shared" ref="I9:I29" si="4">$C9*H9</f>
        <v>8250</v>
      </c>
      <c r="J9" s="114">
        <v>15</v>
      </c>
      <c r="K9" s="115">
        <f t="shared" ref="K9:K29" si="5">$C9*J9</f>
        <v>8250</v>
      </c>
      <c r="L9" s="115">
        <f t="shared" si="0"/>
        <v>33000</v>
      </c>
    </row>
    <row r="10" spans="1:12" s="116" customFormat="1" x14ac:dyDescent="0.2">
      <c r="A10" s="112">
        <f t="shared" si="1"/>
        <v>6</v>
      </c>
      <c r="B10" s="121" t="s">
        <v>311</v>
      </c>
      <c r="C10" s="114">
        <v>550</v>
      </c>
      <c r="D10" s="114">
        <v>36</v>
      </c>
      <c r="E10" s="115">
        <f t="shared" si="2"/>
        <v>19800</v>
      </c>
      <c r="F10" s="114">
        <v>36</v>
      </c>
      <c r="G10" s="115">
        <f t="shared" si="3"/>
        <v>19800</v>
      </c>
      <c r="H10" s="114">
        <v>36</v>
      </c>
      <c r="I10" s="115">
        <f t="shared" si="4"/>
        <v>19800</v>
      </c>
      <c r="J10" s="114">
        <v>36</v>
      </c>
      <c r="K10" s="115">
        <f t="shared" si="5"/>
        <v>19800</v>
      </c>
      <c r="L10" s="115">
        <f t="shared" si="0"/>
        <v>79200</v>
      </c>
    </row>
    <row r="11" spans="1:12" s="116" customFormat="1" x14ac:dyDescent="0.2">
      <c r="A11" s="112">
        <f t="shared" si="1"/>
        <v>7</v>
      </c>
      <c r="B11" s="113" t="s">
        <v>320</v>
      </c>
      <c r="C11" s="114">
        <v>550</v>
      </c>
      <c r="D11" s="114"/>
      <c r="E11" s="115">
        <f t="shared" si="2"/>
        <v>0</v>
      </c>
      <c r="F11" s="114">
        <v>4</v>
      </c>
      <c r="G11" s="115">
        <f t="shared" si="3"/>
        <v>2200</v>
      </c>
      <c r="H11" s="114"/>
      <c r="I11" s="115">
        <f t="shared" si="4"/>
        <v>0</v>
      </c>
      <c r="J11" s="114">
        <v>4</v>
      </c>
      <c r="K11" s="115">
        <f t="shared" si="5"/>
        <v>2200</v>
      </c>
      <c r="L11" s="115">
        <f t="shared" si="0"/>
        <v>4400</v>
      </c>
    </row>
    <row r="12" spans="1:12" s="116" customFormat="1" x14ac:dyDescent="0.2">
      <c r="A12" s="112">
        <f t="shared" si="1"/>
        <v>8</v>
      </c>
      <c r="B12" s="121"/>
      <c r="C12" s="114"/>
      <c r="D12" s="114"/>
      <c r="E12" s="115">
        <f t="shared" si="2"/>
        <v>0</v>
      </c>
      <c r="F12" s="114">
        <v>0</v>
      </c>
      <c r="G12" s="115">
        <f t="shared" si="3"/>
        <v>0</v>
      </c>
      <c r="H12" s="114">
        <v>0</v>
      </c>
      <c r="I12" s="115">
        <f t="shared" si="4"/>
        <v>0</v>
      </c>
      <c r="J12" s="114">
        <v>0</v>
      </c>
      <c r="K12" s="115">
        <f t="shared" si="5"/>
        <v>0</v>
      </c>
      <c r="L12" s="115">
        <f t="shared" ref="L12:L29" si="6">K12+I12+G12+E12</f>
        <v>0</v>
      </c>
    </row>
    <row r="13" spans="1:12" s="116" customFormat="1" x14ac:dyDescent="0.2">
      <c r="A13" s="112">
        <f t="shared" si="1"/>
        <v>9</v>
      </c>
      <c r="B13" s="113"/>
      <c r="C13" s="114"/>
      <c r="D13" s="114">
        <v>0</v>
      </c>
      <c r="E13" s="115">
        <f>$C13*D13</f>
        <v>0</v>
      </c>
      <c r="F13" s="114">
        <v>0</v>
      </c>
      <c r="G13" s="115">
        <f>$C13*F13</f>
        <v>0</v>
      </c>
      <c r="H13" s="114">
        <v>0</v>
      </c>
      <c r="I13" s="115">
        <f>$C13*H13</f>
        <v>0</v>
      </c>
      <c r="J13" s="114">
        <v>0</v>
      </c>
      <c r="K13" s="115">
        <f>$C13*J13</f>
        <v>0</v>
      </c>
      <c r="L13" s="115">
        <f t="shared" si="6"/>
        <v>0</v>
      </c>
    </row>
    <row r="14" spans="1:12" s="116" customFormat="1" x14ac:dyDescent="0.2">
      <c r="A14" s="112">
        <f t="shared" si="1"/>
        <v>10</v>
      </c>
      <c r="B14" s="113"/>
      <c r="C14" s="114"/>
      <c r="D14" s="114">
        <v>0</v>
      </c>
      <c r="E14" s="115">
        <f>$C14*D14</f>
        <v>0</v>
      </c>
      <c r="F14" s="114">
        <v>0</v>
      </c>
      <c r="G14" s="115">
        <f>$C14*F14</f>
        <v>0</v>
      </c>
      <c r="H14" s="114">
        <v>0</v>
      </c>
      <c r="I14" s="115">
        <f>$C14*H14</f>
        <v>0</v>
      </c>
      <c r="J14" s="114">
        <v>0</v>
      </c>
      <c r="K14" s="115">
        <f>$C14*J14</f>
        <v>0</v>
      </c>
      <c r="L14" s="115">
        <f t="shared" si="6"/>
        <v>0</v>
      </c>
    </row>
    <row r="15" spans="1:12" s="116" customFormat="1" x14ac:dyDescent="0.2">
      <c r="A15" s="112">
        <f t="shared" si="1"/>
        <v>11</v>
      </c>
      <c r="B15" s="121"/>
      <c r="C15" s="114"/>
      <c r="D15" s="114">
        <v>0</v>
      </c>
      <c r="E15" s="115">
        <f t="shared" si="2"/>
        <v>0</v>
      </c>
      <c r="F15" s="114"/>
      <c r="G15" s="115">
        <f t="shared" si="3"/>
        <v>0</v>
      </c>
      <c r="H15" s="114"/>
      <c r="I15" s="115">
        <f t="shared" si="4"/>
        <v>0</v>
      </c>
      <c r="J15" s="114"/>
      <c r="K15" s="115">
        <f t="shared" si="5"/>
        <v>0</v>
      </c>
      <c r="L15" s="115">
        <f t="shared" si="6"/>
        <v>0</v>
      </c>
    </row>
    <row r="16" spans="1:12" s="116" customFormat="1" x14ac:dyDescent="0.2">
      <c r="A16" s="112">
        <f t="shared" si="1"/>
        <v>12</v>
      </c>
      <c r="B16" s="113"/>
      <c r="C16" s="114"/>
      <c r="D16" s="114"/>
      <c r="E16" s="115">
        <f t="shared" si="2"/>
        <v>0</v>
      </c>
      <c r="F16" s="114"/>
      <c r="G16" s="115">
        <f t="shared" si="3"/>
        <v>0</v>
      </c>
      <c r="H16" s="114"/>
      <c r="I16" s="115">
        <f t="shared" si="4"/>
        <v>0</v>
      </c>
      <c r="J16" s="114"/>
      <c r="K16" s="115"/>
      <c r="L16" s="115">
        <f t="shared" si="6"/>
        <v>0</v>
      </c>
    </row>
    <row r="17" spans="1:12" s="116" customFormat="1" x14ac:dyDescent="0.2">
      <c r="A17" s="112">
        <f t="shared" si="1"/>
        <v>13</v>
      </c>
      <c r="B17" s="113"/>
      <c r="C17" s="114"/>
      <c r="D17" s="114"/>
      <c r="E17" s="115"/>
      <c r="F17" s="114"/>
      <c r="G17" s="115">
        <f t="shared" si="3"/>
        <v>0</v>
      </c>
      <c r="H17" s="114"/>
      <c r="I17" s="115"/>
      <c r="J17" s="114"/>
      <c r="K17" s="115"/>
      <c r="L17" s="115">
        <f t="shared" si="6"/>
        <v>0</v>
      </c>
    </row>
    <row r="18" spans="1:12" s="116" customFormat="1" x14ac:dyDescent="0.2">
      <c r="A18" s="112"/>
      <c r="B18" s="121"/>
      <c r="C18" s="114"/>
      <c r="D18" s="114">
        <v>0</v>
      </c>
      <c r="E18" s="115">
        <f t="shared" si="2"/>
        <v>0</v>
      </c>
      <c r="F18" s="114"/>
      <c r="G18" s="115">
        <f t="shared" si="3"/>
        <v>0</v>
      </c>
      <c r="H18" s="114"/>
      <c r="I18" s="115">
        <f t="shared" si="4"/>
        <v>0</v>
      </c>
      <c r="J18" s="114"/>
      <c r="K18" s="115">
        <f t="shared" si="5"/>
        <v>0</v>
      </c>
      <c r="L18" s="115">
        <f t="shared" si="6"/>
        <v>0</v>
      </c>
    </row>
    <row r="19" spans="1:12" s="116" customFormat="1" x14ac:dyDescent="0.2">
      <c r="A19" s="112"/>
      <c r="B19" s="121"/>
      <c r="C19" s="114"/>
      <c r="D19" s="114"/>
      <c r="E19" s="115">
        <f t="shared" si="2"/>
        <v>0</v>
      </c>
      <c r="F19" s="114"/>
      <c r="G19" s="115">
        <f t="shared" si="3"/>
        <v>0</v>
      </c>
      <c r="H19" s="114"/>
      <c r="I19" s="115">
        <f t="shared" si="4"/>
        <v>0</v>
      </c>
      <c r="J19" s="114"/>
      <c r="K19" s="115">
        <f t="shared" si="5"/>
        <v>0</v>
      </c>
      <c r="L19" s="115">
        <f t="shared" si="6"/>
        <v>0</v>
      </c>
    </row>
    <row r="20" spans="1:12" s="116" customFormat="1" x14ac:dyDescent="0.2">
      <c r="A20" s="112"/>
      <c r="B20" s="121"/>
      <c r="C20" s="114"/>
      <c r="D20" s="114">
        <v>0</v>
      </c>
      <c r="E20" s="115">
        <f t="shared" si="2"/>
        <v>0</v>
      </c>
      <c r="F20" s="114"/>
      <c r="G20" s="115">
        <f t="shared" si="3"/>
        <v>0</v>
      </c>
      <c r="H20" s="114"/>
      <c r="I20" s="115">
        <f t="shared" si="4"/>
        <v>0</v>
      </c>
      <c r="J20" s="114"/>
      <c r="K20" s="115">
        <f t="shared" si="5"/>
        <v>0</v>
      </c>
      <c r="L20" s="115">
        <f t="shared" si="6"/>
        <v>0</v>
      </c>
    </row>
    <row r="21" spans="1:12" s="116" customFormat="1" x14ac:dyDescent="0.2">
      <c r="A21" s="112"/>
      <c r="B21" s="121"/>
      <c r="C21" s="114"/>
      <c r="D21" s="114">
        <v>0</v>
      </c>
      <c r="E21" s="115">
        <f t="shared" si="2"/>
        <v>0</v>
      </c>
      <c r="F21" s="114"/>
      <c r="G21" s="115">
        <f t="shared" si="3"/>
        <v>0</v>
      </c>
      <c r="H21" s="114"/>
      <c r="I21" s="115">
        <f t="shared" si="4"/>
        <v>0</v>
      </c>
      <c r="J21" s="114"/>
      <c r="K21" s="115">
        <f t="shared" si="5"/>
        <v>0</v>
      </c>
      <c r="L21" s="115">
        <f t="shared" si="6"/>
        <v>0</v>
      </c>
    </row>
    <row r="22" spans="1:12" s="116" customFormat="1" x14ac:dyDescent="0.2">
      <c r="A22" s="112"/>
      <c r="B22" s="121"/>
      <c r="C22" s="114"/>
      <c r="D22" s="114">
        <v>0</v>
      </c>
      <c r="E22" s="115">
        <f t="shared" si="2"/>
        <v>0</v>
      </c>
      <c r="F22" s="114"/>
      <c r="G22" s="115">
        <f t="shared" si="3"/>
        <v>0</v>
      </c>
      <c r="H22" s="114"/>
      <c r="I22" s="115">
        <f t="shared" si="4"/>
        <v>0</v>
      </c>
      <c r="J22" s="114"/>
      <c r="K22" s="115">
        <f t="shared" si="5"/>
        <v>0</v>
      </c>
      <c r="L22" s="115">
        <f t="shared" si="6"/>
        <v>0</v>
      </c>
    </row>
    <row r="23" spans="1:12" s="116" customFormat="1" x14ac:dyDescent="0.2">
      <c r="A23" s="112"/>
      <c r="B23" s="113"/>
      <c r="C23" s="114"/>
      <c r="D23" s="114">
        <v>0</v>
      </c>
      <c r="E23" s="115">
        <f t="shared" si="2"/>
        <v>0</v>
      </c>
      <c r="F23" s="114"/>
      <c r="G23" s="115">
        <f t="shared" si="3"/>
        <v>0</v>
      </c>
      <c r="H23" s="114"/>
      <c r="I23" s="115">
        <f t="shared" si="4"/>
        <v>0</v>
      </c>
      <c r="J23" s="114"/>
      <c r="K23" s="115">
        <f t="shared" si="5"/>
        <v>0</v>
      </c>
      <c r="L23" s="115">
        <f t="shared" si="6"/>
        <v>0</v>
      </c>
    </row>
    <row r="24" spans="1:12" s="116" customFormat="1" x14ac:dyDescent="0.2">
      <c r="A24" s="112"/>
      <c r="B24" s="114"/>
      <c r="C24" s="114"/>
      <c r="D24" s="114">
        <v>0</v>
      </c>
      <c r="E24" s="115">
        <f t="shared" si="2"/>
        <v>0</v>
      </c>
      <c r="F24" s="114"/>
      <c r="G24" s="115">
        <f t="shared" si="3"/>
        <v>0</v>
      </c>
      <c r="H24" s="114"/>
      <c r="I24" s="115">
        <f t="shared" si="4"/>
        <v>0</v>
      </c>
      <c r="J24" s="114"/>
      <c r="K24" s="115">
        <f t="shared" si="5"/>
        <v>0</v>
      </c>
      <c r="L24" s="115">
        <f t="shared" si="6"/>
        <v>0</v>
      </c>
    </row>
    <row r="25" spans="1:12" s="116" customFormat="1" x14ac:dyDescent="0.2">
      <c r="A25" s="112"/>
      <c r="B25" s="114"/>
      <c r="C25" s="114"/>
      <c r="D25" s="114">
        <v>0</v>
      </c>
      <c r="E25" s="115">
        <f t="shared" si="2"/>
        <v>0</v>
      </c>
      <c r="F25" s="114"/>
      <c r="G25" s="115">
        <f t="shared" si="3"/>
        <v>0</v>
      </c>
      <c r="H25" s="114"/>
      <c r="I25" s="115">
        <f t="shared" si="4"/>
        <v>0</v>
      </c>
      <c r="J25" s="114"/>
      <c r="K25" s="115">
        <f t="shared" si="5"/>
        <v>0</v>
      </c>
      <c r="L25" s="115">
        <f t="shared" si="6"/>
        <v>0</v>
      </c>
    </row>
    <row r="26" spans="1:12" s="116" customFormat="1" x14ac:dyDescent="0.2">
      <c r="A26" s="112"/>
      <c r="B26" s="114"/>
      <c r="C26" s="114"/>
      <c r="D26" s="114">
        <v>0</v>
      </c>
      <c r="E26" s="115">
        <f t="shared" si="2"/>
        <v>0</v>
      </c>
      <c r="F26" s="114"/>
      <c r="G26" s="115">
        <f t="shared" si="3"/>
        <v>0</v>
      </c>
      <c r="H26" s="114"/>
      <c r="I26" s="115">
        <f t="shared" si="4"/>
        <v>0</v>
      </c>
      <c r="J26" s="114"/>
      <c r="K26" s="115">
        <f t="shared" si="5"/>
        <v>0</v>
      </c>
      <c r="L26" s="115">
        <f t="shared" si="6"/>
        <v>0</v>
      </c>
    </row>
    <row r="27" spans="1:12" s="116" customFormat="1" x14ac:dyDescent="0.2">
      <c r="A27" s="112"/>
      <c r="B27" s="114"/>
      <c r="C27" s="114"/>
      <c r="D27" s="114">
        <v>0</v>
      </c>
      <c r="E27" s="115">
        <f t="shared" si="2"/>
        <v>0</v>
      </c>
      <c r="F27" s="114"/>
      <c r="G27" s="115">
        <f t="shared" si="3"/>
        <v>0</v>
      </c>
      <c r="H27" s="114"/>
      <c r="I27" s="115">
        <f t="shared" si="4"/>
        <v>0</v>
      </c>
      <c r="J27" s="114"/>
      <c r="K27" s="115">
        <f t="shared" si="5"/>
        <v>0</v>
      </c>
      <c r="L27" s="115">
        <f t="shared" si="6"/>
        <v>0</v>
      </c>
    </row>
    <row r="28" spans="1:12" s="116" customFormat="1" x14ac:dyDescent="0.2">
      <c r="A28" s="112"/>
      <c r="B28" s="114"/>
      <c r="C28" s="114"/>
      <c r="D28" s="114">
        <v>0</v>
      </c>
      <c r="E28" s="115">
        <f t="shared" si="2"/>
        <v>0</v>
      </c>
      <c r="F28" s="114"/>
      <c r="G28" s="115">
        <f t="shared" si="3"/>
        <v>0</v>
      </c>
      <c r="H28" s="114"/>
      <c r="I28" s="115">
        <f t="shared" si="4"/>
        <v>0</v>
      </c>
      <c r="J28" s="114"/>
      <c r="K28" s="115">
        <f t="shared" si="5"/>
        <v>0</v>
      </c>
      <c r="L28" s="115">
        <f t="shared" si="6"/>
        <v>0</v>
      </c>
    </row>
    <row r="29" spans="1:12" s="116" customFormat="1" x14ac:dyDescent="0.2">
      <c r="A29" s="112"/>
      <c r="B29" s="114"/>
      <c r="C29" s="114"/>
      <c r="D29" s="114">
        <v>0</v>
      </c>
      <c r="E29" s="115">
        <f t="shared" si="2"/>
        <v>0</v>
      </c>
      <c r="F29" s="114"/>
      <c r="G29" s="115">
        <f t="shared" si="3"/>
        <v>0</v>
      </c>
      <c r="H29" s="114"/>
      <c r="I29" s="115">
        <f t="shared" si="4"/>
        <v>0</v>
      </c>
      <c r="J29" s="114"/>
      <c r="K29" s="115">
        <f t="shared" si="5"/>
        <v>0</v>
      </c>
      <c r="L29" s="115">
        <f t="shared" si="6"/>
        <v>0</v>
      </c>
    </row>
    <row r="30" spans="1:12" x14ac:dyDescent="0.2">
      <c r="A30" s="24"/>
      <c r="B30" s="5" t="s">
        <v>0</v>
      </c>
      <c r="C30" s="10"/>
      <c r="D30" s="10"/>
      <c r="E30" s="7">
        <f>SUM(E5:E29)</f>
        <v>48900</v>
      </c>
      <c r="F30" s="10"/>
      <c r="G30" s="7">
        <f>SUM(G5:G29)</f>
        <v>49400</v>
      </c>
      <c r="H30" s="10"/>
      <c r="I30" s="7">
        <f>SUM(I5:I29)</f>
        <v>48900</v>
      </c>
      <c r="J30" s="10"/>
      <c r="K30" s="7">
        <f>SUM(K5:K29)</f>
        <v>49400</v>
      </c>
      <c r="L30" s="7">
        <f>SUM(L5:L29)</f>
        <v>196600</v>
      </c>
    </row>
    <row r="36" spans="1:12" ht="15.75" x14ac:dyDescent="0.25">
      <c r="A36" s="11" t="s">
        <v>314</v>
      </c>
      <c r="B36" s="1"/>
      <c r="C36" s="1"/>
      <c r="D36" s="1"/>
      <c r="E36" s="1"/>
      <c r="F36" s="1"/>
      <c r="G36" s="1"/>
      <c r="H36" s="1"/>
      <c r="I36" s="1"/>
      <c r="J36" s="1"/>
      <c r="K36" s="1"/>
    </row>
    <row r="37" spans="1:12" x14ac:dyDescent="0.2">
      <c r="A37" s="3" t="s">
        <v>95</v>
      </c>
      <c r="B37" s="9"/>
      <c r="C37" s="9"/>
      <c r="D37" s="9"/>
      <c r="E37" s="9"/>
      <c r="F37" s="9"/>
      <c r="G37" s="9"/>
      <c r="H37" s="9"/>
      <c r="I37" s="9"/>
      <c r="J37" s="9"/>
      <c r="K37" s="9"/>
    </row>
    <row r="38" spans="1:12" x14ac:dyDescent="0.2">
      <c r="A38" s="3" t="s">
        <v>96</v>
      </c>
      <c r="B38" s="9"/>
      <c r="C38" s="9"/>
      <c r="D38" s="9"/>
      <c r="E38" s="9"/>
      <c r="F38" s="9"/>
      <c r="G38" s="9"/>
      <c r="H38" s="9"/>
      <c r="I38" s="9"/>
      <c r="J38" s="9"/>
      <c r="K38" s="9"/>
    </row>
    <row r="39" spans="1:12" ht="38.25" x14ac:dyDescent="0.2">
      <c r="A39" s="26" t="s">
        <v>28</v>
      </c>
      <c r="B39" s="25" t="s">
        <v>29</v>
      </c>
      <c r="C39" s="25" t="s">
        <v>19</v>
      </c>
      <c r="D39" s="26" t="s">
        <v>30</v>
      </c>
      <c r="E39" s="25" t="s">
        <v>21</v>
      </c>
      <c r="F39" s="26" t="s">
        <v>31</v>
      </c>
      <c r="G39" s="25" t="s">
        <v>21</v>
      </c>
      <c r="H39" s="26" t="s">
        <v>32</v>
      </c>
      <c r="I39" s="25" t="s">
        <v>21</v>
      </c>
      <c r="J39" s="26" t="s">
        <v>33</v>
      </c>
      <c r="K39" s="25" t="s">
        <v>21</v>
      </c>
      <c r="L39" s="26" t="s">
        <v>25</v>
      </c>
    </row>
    <row r="40" spans="1:12" x14ac:dyDescent="0.2">
      <c r="A40" s="56"/>
      <c r="B40" s="58"/>
      <c r="C40" s="55"/>
      <c r="D40" s="55"/>
      <c r="E40" s="10">
        <f>$C40*D40</f>
        <v>0</v>
      </c>
      <c r="F40" s="55"/>
      <c r="G40" s="10">
        <f>$C40*F40</f>
        <v>0</v>
      </c>
      <c r="H40" s="55"/>
      <c r="I40" s="10">
        <f>$C40*H40</f>
        <v>0</v>
      </c>
      <c r="J40" s="55"/>
      <c r="K40" s="10">
        <f>$C40*J40</f>
        <v>0</v>
      </c>
      <c r="L40" s="10">
        <f>K40+I40+G40+E40</f>
        <v>0</v>
      </c>
    </row>
    <row r="41" spans="1:12" x14ac:dyDescent="0.2">
      <c r="A41" s="56"/>
      <c r="B41" s="59"/>
      <c r="C41" s="55">
        <v>0</v>
      </c>
      <c r="D41" s="55">
        <v>0</v>
      </c>
      <c r="E41" s="10">
        <f t="shared" ref="E41:E52" si="7">$C41*D41</f>
        <v>0</v>
      </c>
      <c r="F41" s="55">
        <v>0</v>
      </c>
      <c r="G41" s="10">
        <f t="shared" ref="G41:G52" si="8">$C41*F41</f>
        <v>0</v>
      </c>
      <c r="H41" s="55"/>
      <c r="I41" s="10">
        <f t="shared" ref="I41:I52" si="9">$C41*H41</f>
        <v>0</v>
      </c>
      <c r="J41" s="55"/>
      <c r="K41" s="10">
        <f t="shared" ref="K41:K52" si="10">$C41*J41</f>
        <v>0</v>
      </c>
      <c r="L41" s="10">
        <f t="shared" ref="L41:L52" si="11">K41+I41+G41+E41</f>
        <v>0</v>
      </c>
    </row>
    <row r="42" spans="1:12" x14ac:dyDescent="0.2">
      <c r="A42" s="56"/>
      <c r="B42" s="59"/>
      <c r="C42" s="55">
        <v>0</v>
      </c>
      <c r="D42" s="55">
        <v>0</v>
      </c>
      <c r="E42" s="10">
        <f t="shared" si="7"/>
        <v>0</v>
      </c>
      <c r="F42" s="55">
        <v>0</v>
      </c>
      <c r="G42" s="10">
        <f t="shared" si="8"/>
        <v>0</v>
      </c>
      <c r="H42" s="55"/>
      <c r="I42" s="10">
        <f t="shared" si="9"/>
        <v>0</v>
      </c>
      <c r="J42" s="55"/>
      <c r="K42" s="10">
        <f t="shared" si="10"/>
        <v>0</v>
      </c>
      <c r="L42" s="10">
        <f t="shared" si="11"/>
        <v>0</v>
      </c>
    </row>
    <row r="43" spans="1:12" x14ac:dyDescent="0.2">
      <c r="A43" s="56"/>
      <c r="B43" s="57"/>
      <c r="C43" s="55">
        <v>0</v>
      </c>
      <c r="D43" s="55">
        <v>0</v>
      </c>
      <c r="E43" s="10">
        <f t="shared" si="7"/>
        <v>0</v>
      </c>
      <c r="F43" s="55">
        <v>0</v>
      </c>
      <c r="G43" s="10">
        <f t="shared" si="8"/>
        <v>0</v>
      </c>
      <c r="H43" s="55"/>
      <c r="I43" s="10">
        <f t="shared" si="9"/>
        <v>0</v>
      </c>
      <c r="J43" s="55"/>
      <c r="K43" s="10">
        <f t="shared" si="10"/>
        <v>0</v>
      </c>
      <c r="L43" s="10">
        <f t="shared" si="11"/>
        <v>0</v>
      </c>
    </row>
    <row r="44" spans="1:12" x14ac:dyDescent="0.2">
      <c r="A44" s="56"/>
      <c r="B44" s="59"/>
      <c r="C44" s="55">
        <v>0</v>
      </c>
      <c r="D44" s="55">
        <v>0</v>
      </c>
      <c r="E44" s="10">
        <f t="shared" si="7"/>
        <v>0</v>
      </c>
      <c r="F44" s="55">
        <v>0</v>
      </c>
      <c r="G44" s="10">
        <f t="shared" si="8"/>
        <v>0</v>
      </c>
      <c r="H44" s="55"/>
      <c r="I44" s="10">
        <f t="shared" si="9"/>
        <v>0</v>
      </c>
      <c r="J44" s="55"/>
      <c r="K44" s="10">
        <f t="shared" si="10"/>
        <v>0</v>
      </c>
      <c r="L44" s="10">
        <f t="shared" si="11"/>
        <v>0</v>
      </c>
    </row>
    <row r="45" spans="1:12" x14ac:dyDescent="0.2">
      <c r="A45" s="56"/>
      <c r="B45" s="59"/>
      <c r="C45" s="55">
        <v>0</v>
      </c>
      <c r="D45" s="55">
        <v>0</v>
      </c>
      <c r="E45" s="10">
        <f t="shared" si="7"/>
        <v>0</v>
      </c>
      <c r="F45" s="55">
        <v>0</v>
      </c>
      <c r="G45" s="10">
        <f t="shared" si="8"/>
        <v>0</v>
      </c>
      <c r="H45" s="55"/>
      <c r="I45" s="10">
        <f t="shared" si="9"/>
        <v>0</v>
      </c>
      <c r="J45" s="55"/>
      <c r="K45" s="10">
        <f t="shared" si="10"/>
        <v>0</v>
      </c>
      <c r="L45" s="10">
        <f t="shared" si="11"/>
        <v>0</v>
      </c>
    </row>
    <row r="46" spans="1:12" x14ac:dyDescent="0.2">
      <c r="A46" s="56"/>
      <c r="B46" s="55"/>
      <c r="C46" s="55">
        <v>0</v>
      </c>
      <c r="D46" s="55">
        <v>0</v>
      </c>
      <c r="E46" s="10">
        <f t="shared" si="7"/>
        <v>0</v>
      </c>
      <c r="F46" s="55">
        <v>0</v>
      </c>
      <c r="G46" s="10">
        <f t="shared" si="8"/>
        <v>0</v>
      </c>
      <c r="H46" s="55"/>
      <c r="I46" s="10">
        <f t="shared" si="9"/>
        <v>0</v>
      </c>
      <c r="J46" s="55"/>
      <c r="K46" s="10">
        <f t="shared" si="10"/>
        <v>0</v>
      </c>
      <c r="L46" s="10">
        <f t="shared" si="11"/>
        <v>0</v>
      </c>
    </row>
    <row r="47" spans="1:12" x14ac:dyDescent="0.2">
      <c r="A47" s="56"/>
      <c r="B47" s="55"/>
      <c r="C47" s="55"/>
      <c r="D47" s="55">
        <v>0</v>
      </c>
      <c r="E47" s="10">
        <f t="shared" si="7"/>
        <v>0</v>
      </c>
      <c r="F47" s="55"/>
      <c r="G47" s="10">
        <f t="shared" si="8"/>
        <v>0</v>
      </c>
      <c r="H47" s="55"/>
      <c r="I47" s="10">
        <f t="shared" si="9"/>
        <v>0</v>
      </c>
      <c r="J47" s="55"/>
      <c r="K47" s="10">
        <f t="shared" si="10"/>
        <v>0</v>
      </c>
      <c r="L47" s="10">
        <f t="shared" si="11"/>
        <v>0</v>
      </c>
    </row>
    <row r="48" spans="1:12" x14ac:dyDescent="0.2">
      <c r="A48" s="56"/>
      <c r="B48" s="55"/>
      <c r="C48" s="55"/>
      <c r="D48" s="55">
        <v>0</v>
      </c>
      <c r="E48" s="10">
        <f t="shared" si="7"/>
        <v>0</v>
      </c>
      <c r="F48" s="55"/>
      <c r="G48" s="10">
        <f t="shared" si="8"/>
        <v>0</v>
      </c>
      <c r="H48" s="55"/>
      <c r="I48" s="10">
        <f t="shared" si="9"/>
        <v>0</v>
      </c>
      <c r="J48" s="55"/>
      <c r="K48" s="10">
        <f t="shared" si="10"/>
        <v>0</v>
      </c>
      <c r="L48" s="10">
        <f t="shared" si="11"/>
        <v>0</v>
      </c>
    </row>
    <row r="49" spans="1:12" x14ac:dyDescent="0.2">
      <c r="A49" s="56"/>
      <c r="B49" s="55"/>
      <c r="C49" s="55"/>
      <c r="D49" s="55">
        <v>0</v>
      </c>
      <c r="E49" s="10">
        <f t="shared" si="7"/>
        <v>0</v>
      </c>
      <c r="F49" s="55"/>
      <c r="G49" s="10">
        <f t="shared" si="8"/>
        <v>0</v>
      </c>
      <c r="H49" s="55"/>
      <c r="I49" s="10">
        <f t="shared" si="9"/>
        <v>0</v>
      </c>
      <c r="J49" s="55"/>
      <c r="K49" s="10">
        <f t="shared" si="10"/>
        <v>0</v>
      </c>
      <c r="L49" s="10">
        <f t="shared" si="11"/>
        <v>0</v>
      </c>
    </row>
    <row r="50" spans="1:12" x14ac:dyDescent="0.2">
      <c r="A50" s="56"/>
      <c r="B50" s="55"/>
      <c r="C50" s="55"/>
      <c r="D50" s="55">
        <v>0</v>
      </c>
      <c r="E50" s="10">
        <f t="shared" si="7"/>
        <v>0</v>
      </c>
      <c r="F50" s="55"/>
      <c r="G50" s="10">
        <f t="shared" si="8"/>
        <v>0</v>
      </c>
      <c r="H50" s="55"/>
      <c r="I50" s="10">
        <f t="shared" si="9"/>
        <v>0</v>
      </c>
      <c r="J50" s="55"/>
      <c r="K50" s="10">
        <f t="shared" si="10"/>
        <v>0</v>
      </c>
      <c r="L50" s="10">
        <f t="shared" si="11"/>
        <v>0</v>
      </c>
    </row>
    <row r="51" spans="1:12" x14ac:dyDescent="0.2">
      <c r="A51" s="56"/>
      <c r="B51" s="55"/>
      <c r="C51" s="55"/>
      <c r="D51" s="55">
        <v>0</v>
      </c>
      <c r="E51" s="10">
        <f t="shared" si="7"/>
        <v>0</v>
      </c>
      <c r="F51" s="55"/>
      <c r="G51" s="10">
        <f t="shared" si="8"/>
        <v>0</v>
      </c>
      <c r="H51" s="55"/>
      <c r="I51" s="10">
        <f t="shared" si="9"/>
        <v>0</v>
      </c>
      <c r="J51" s="55"/>
      <c r="K51" s="10">
        <f t="shared" si="10"/>
        <v>0</v>
      </c>
      <c r="L51" s="10">
        <f t="shared" si="11"/>
        <v>0</v>
      </c>
    </row>
    <row r="52" spans="1:12" x14ac:dyDescent="0.2">
      <c r="A52" s="56"/>
      <c r="B52" s="55"/>
      <c r="C52" s="55"/>
      <c r="D52" s="55">
        <v>0</v>
      </c>
      <c r="E52" s="10">
        <f t="shared" si="7"/>
        <v>0</v>
      </c>
      <c r="F52" s="55"/>
      <c r="G52" s="10">
        <f t="shared" si="8"/>
        <v>0</v>
      </c>
      <c r="H52" s="55"/>
      <c r="I52" s="10">
        <f t="shared" si="9"/>
        <v>0</v>
      </c>
      <c r="J52" s="55"/>
      <c r="K52" s="10">
        <f t="shared" si="10"/>
        <v>0</v>
      </c>
      <c r="L52" s="10">
        <f t="shared" si="11"/>
        <v>0</v>
      </c>
    </row>
    <row r="53" spans="1:12" x14ac:dyDescent="0.2">
      <c r="A53" s="24"/>
      <c r="B53" s="5" t="s">
        <v>0</v>
      </c>
      <c r="C53" s="10"/>
      <c r="D53" s="10"/>
      <c r="E53" s="7">
        <f>SUM(E40:E52)</f>
        <v>0</v>
      </c>
      <c r="F53" s="10"/>
      <c r="G53" s="7">
        <f>SUM(G40:G52)</f>
        <v>0</v>
      </c>
      <c r="H53" s="10"/>
      <c r="I53" s="7">
        <f>SUM(I40:I52)</f>
        <v>0</v>
      </c>
      <c r="J53" s="10"/>
      <c r="K53" s="7">
        <f>SUM(K40:K52)</f>
        <v>0</v>
      </c>
      <c r="L53" s="7">
        <f>SUM(L40:L52)</f>
        <v>0</v>
      </c>
    </row>
  </sheetData>
  <phoneticPr fontId="0" type="noConversion"/>
  <pageMargins left="0.75" right="0.75" top="1" bottom="1" header="0.5" footer="0.5"/>
  <pageSetup scale="80" orientation="landscape" horizontalDpi="1200" verticalDpi="12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Line="0" autoPict="0" macro="[0]!Nambi5">
                <anchor moveWithCells="1" sizeWithCells="1">
                  <from>
                    <xdr:col>1</xdr:col>
                    <xdr:colOff>428625</xdr:colOff>
                    <xdr:row>32</xdr:row>
                    <xdr:rowOff>85725</xdr:rowOff>
                  </from>
                  <to>
                    <xdr:col>1</xdr:col>
                    <xdr:colOff>2085975</xdr:colOff>
                    <xdr:row>33</xdr:row>
                    <xdr:rowOff>142875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58"/>
  <sheetViews>
    <sheetView workbookViewId="0"/>
  </sheetViews>
  <sheetFormatPr defaultColWidth="9.140625" defaultRowHeight="12.75" x14ac:dyDescent="0.2"/>
  <cols>
    <col min="1" max="1" width="4.85546875" style="8" customWidth="1"/>
    <col min="2" max="2" width="37.140625" style="8" customWidth="1"/>
    <col min="3" max="3" width="8.85546875" style="8" customWidth="1"/>
    <col min="4" max="4" width="8.7109375" style="8" customWidth="1"/>
    <col min="5" max="5" width="11.85546875" style="8" customWidth="1"/>
    <col min="6" max="6" width="8.28515625" style="8" customWidth="1"/>
    <col min="7" max="7" width="11.7109375" style="8" customWidth="1"/>
    <col min="8" max="8" width="8.28515625" style="8" customWidth="1"/>
    <col min="9" max="9" width="11.5703125" style="8" customWidth="1"/>
    <col min="10" max="10" width="8.85546875" style="8" customWidth="1"/>
    <col min="11" max="11" width="11.42578125" style="8" customWidth="1"/>
    <col min="12" max="12" width="13.28515625" style="8" customWidth="1"/>
    <col min="13" max="16384" width="9.140625" style="8"/>
  </cols>
  <sheetData>
    <row r="1" spans="1:12" ht="15.75" x14ac:dyDescent="0.25">
      <c r="A1" s="11" t="s">
        <v>314</v>
      </c>
      <c r="B1" s="1"/>
      <c r="C1" s="1"/>
      <c r="D1" s="1"/>
      <c r="E1" s="1"/>
      <c r="F1" s="1"/>
      <c r="G1" s="1"/>
      <c r="H1" s="1"/>
      <c r="I1" s="1"/>
      <c r="J1" s="1"/>
      <c r="K1" s="1"/>
    </row>
    <row r="2" spans="1:12" x14ac:dyDescent="0.2">
      <c r="A2" s="3" t="s">
        <v>97</v>
      </c>
      <c r="B2" s="9"/>
      <c r="C2" s="9"/>
      <c r="D2" s="9"/>
      <c r="E2" s="9"/>
      <c r="F2" s="9"/>
      <c r="G2" s="9"/>
      <c r="H2" s="9"/>
      <c r="I2" s="9"/>
      <c r="J2" s="9"/>
      <c r="K2" s="9"/>
    </row>
    <row r="3" spans="1:12" x14ac:dyDescent="0.2">
      <c r="A3" s="3" t="s">
        <v>98</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x14ac:dyDescent="0.2">
      <c r="A5" s="56">
        <v>1</v>
      </c>
      <c r="B5" s="57" t="s">
        <v>273</v>
      </c>
      <c r="C5" s="55">
        <v>10000</v>
      </c>
      <c r="D5" s="55"/>
      <c r="E5" s="10">
        <f>$C5*D5</f>
        <v>0</v>
      </c>
      <c r="F5" s="55">
        <v>2</v>
      </c>
      <c r="G5" s="10">
        <f>$C5*F5</f>
        <v>20000</v>
      </c>
      <c r="H5" s="55"/>
      <c r="I5" s="10">
        <f>$C5*H5</f>
        <v>0</v>
      </c>
      <c r="J5" s="55"/>
      <c r="K5" s="10">
        <f>$C5*J5</f>
        <v>0</v>
      </c>
      <c r="L5" s="10">
        <f>K5+I5+G5+E5</f>
        <v>20000</v>
      </c>
    </row>
    <row r="6" spans="1:12" x14ac:dyDescent="0.2">
      <c r="A6" s="56"/>
      <c r="B6" s="59"/>
      <c r="C6" s="55"/>
      <c r="D6" s="55"/>
      <c r="E6" s="10">
        <f t="shared" ref="E6:E14" si="0">$C6*D6</f>
        <v>0</v>
      </c>
      <c r="F6" s="55">
        <v>0</v>
      </c>
      <c r="G6" s="10">
        <f t="shared" ref="G6:G14" si="1">$C6*F6</f>
        <v>0</v>
      </c>
      <c r="H6" s="55"/>
      <c r="I6" s="10">
        <f t="shared" ref="I6:I14" si="2">$C6*H6</f>
        <v>0</v>
      </c>
      <c r="J6" s="55"/>
      <c r="K6" s="10">
        <f t="shared" ref="K6:K14" si="3">$C6*J6</f>
        <v>0</v>
      </c>
      <c r="L6" s="10">
        <f t="shared" ref="L6:L14" si="4">K6+I6+G6+E6</f>
        <v>0</v>
      </c>
    </row>
    <row r="7" spans="1:12" x14ac:dyDescent="0.2">
      <c r="A7" s="56"/>
      <c r="B7" s="59"/>
      <c r="C7" s="55">
        <v>0</v>
      </c>
      <c r="D7" s="55">
        <v>0</v>
      </c>
      <c r="E7" s="10">
        <f t="shared" si="0"/>
        <v>0</v>
      </c>
      <c r="F7" s="55">
        <v>0</v>
      </c>
      <c r="G7" s="10">
        <f t="shared" si="1"/>
        <v>0</v>
      </c>
      <c r="H7" s="55"/>
      <c r="I7" s="10">
        <f t="shared" si="2"/>
        <v>0</v>
      </c>
      <c r="J7" s="55"/>
      <c r="K7" s="10">
        <f t="shared" si="3"/>
        <v>0</v>
      </c>
      <c r="L7" s="10">
        <f t="shared" si="4"/>
        <v>0</v>
      </c>
    </row>
    <row r="8" spans="1:12" x14ac:dyDescent="0.2">
      <c r="A8" s="56"/>
      <c r="B8" s="57"/>
      <c r="C8" s="55">
        <v>0</v>
      </c>
      <c r="D8" s="55">
        <v>0</v>
      </c>
      <c r="E8" s="10">
        <f t="shared" si="0"/>
        <v>0</v>
      </c>
      <c r="F8" s="55">
        <v>0</v>
      </c>
      <c r="G8" s="10">
        <f t="shared" si="1"/>
        <v>0</v>
      </c>
      <c r="H8" s="55"/>
      <c r="I8" s="10">
        <f t="shared" si="2"/>
        <v>0</v>
      </c>
      <c r="J8" s="55"/>
      <c r="K8" s="10">
        <f t="shared" si="3"/>
        <v>0</v>
      </c>
      <c r="L8" s="10">
        <f t="shared" si="4"/>
        <v>0</v>
      </c>
    </row>
    <row r="9" spans="1:12" x14ac:dyDescent="0.2">
      <c r="A9" s="56"/>
      <c r="B9" s="59"/>
      <c r="C9" s="55">
        <v>0</v>
      </c>
      <c r="D9" s="55">
        <v>0</v>
      </c>
      <c r="E9" s="10">
        <f t="shared" si="0"/>
        <v>0</v>
      </c>
      <c r="F9" s="55">
        <v>0</v>
      </c>
      <c r="G9" s="10">
        <f t="shared" si="1"/>
        <v>0</v>
      </c>
      <c r="H9" s="55"/>
      <c r="I9" s="10">
        <f t="shared" si="2"/>
        <v>0</v>
      </c>
      <c r="J9" s="55"/>
      <c r="K9" s="10">
        <f t="shared" si="3"/>
        <v>0</v>
      </c>
      <c r="L9" s="10">
        <f t="shared" si="4"/>
        <v>0</v>
      </c>
    </row>
    <row r="10" spans="1:12" x14ac:dyDescent="0.2">
      <c r="A10" s="56"/>
      <c r="B10" s="59"/>
      <c r="C10" s="55">
        <v>0</v>
      </c>
      <c r="D10" s="55">
        <v>0</v>
      </c>
      <c r="E10" s="10">
        <f t="shared" si="0"/>
        <v>0</v>
      </c>
      <c r="F10" s="55">
        <v>0</v>
      </c>
      <c r="G10" s="10">
        <f t="shared" si="1"/>
        <v>0</v>
      </c>
      <c r="H10" s="55"/>
      <c r="I10" s="10">
        <f t="shared" si="2"/>
        <v>0</v>
      </c>
      <c r="J10" s="55"/>
      <c r="K10" s="10">
        <f t="shared" si="3"/>
        <v>0</v>
      </c>
      <c r="L10" s="10">
        <f t="shared" si="4"/>
        <v>0</v>
      </c>
    </row>
    <row r="11" spans="1:12" x14ac:dyDescent="0.2">
      <c r="A11" s="56"/>
      <c r="B11" s="55"/>
      <c r="C11" s="55"/>
      <c r="D11" s="55">
        <v>0</v>
      </c>
      <c r="E11" s="10">
        <f t="shared" si="0"/>
        <v>0</v>
      </c>
      <c r="F11" s="55"/>
      <c r="G11" s="10">
        <f t="shared" si="1"/>
        <v>0</v>
      </c>
      <c r="H11" s="55"/>
      <c r="I11" s="10">
        <f t="shared" si="2"/>
        <v>0</v>
      </c>
      <c r="J11" s="55"/>
      <c r="K11" s="10">
        <f t="shared" si="3"/>
        <v>0</v>
      </c>
      <c r="L11" s="10">
        <f t="shared" si="4"/>
        <v>0</v>
      </c>
    </row>
    <row r="12" spans="1:12" x14ac:dyDescent="0.2">
      <c r="A12" s="56"/>
      <c r="B12" s="55"/>
      <c r="C12" s="55"/>
      <c r="D12" s="55">
        <v>0</v>
      </c>
      <c r="E12" s="10">
        <f t="shared" si="0"/>
        <v>0</v>
      </c>
      <c r="F12" s="55"/>
      <c r="G12" s="10">
        <f t="shared" si="1"/>
        <v>0</v>
      </c>
      <c r="H12" s="55"/>
      <c r="I12" s="10">
        <f t="shared" si="2"/>
        <v>0</v>
      </c>
      <c r="J12" s="55"/>
      <c r="K12" s="10">
        <f t="shared" si="3"/>
        <v>0</v>
      </c>
      <c r="L12" s="10">
        <f t="shared" si="4"/>
        <v>0</v>
      </c>
    </row>
    <row r="13" spans="1:12" x14ac:dyDescent="0.2">
      <c r="A13" s="56"/>
      <c r="B13" s="55"/>
      <c r="C13" s="55"/>
      <c r="D13" s="55">
        <v>0</v>
      </c>
      <c r="E13" s="10">
        <f t="shared" si="0"/>
        <v>0</v>
      </c>
      <c r="F13" s="55"/>
      <c r="G13" s="10">
        <f t="shared" si="1"/>
        <v>0</v>
      </c>
      <c r="H13" s="55"/>
      <c r="I13" s="10">
        <f t="shared" si="2"/>
        <v>0</v>
      </c>
      <c r="J13" s="55"/>
      <c r="K13" s="10">
        <f t="shared" si="3"/>
        <v>0</v>
      </c>
      <c r="L13" s="10">
        <f t="shared" si="4"/>
        <v>0</v>
      </c>
    </row>
    <row r="14" spans="1:12" x14ac:dyDescent="0.2">
      <c r="A14" s="56"/>
      <c r="B14" s="55"/>
      <c r="C14" s="55"/>
      <c r="D14" s="55">
        <v>0</v>
      </c>
      <c r="E14" s="10">
        <f t="shared" si="0"/>
        <v>0</v>
      </c>
      <c r="F14" s="55"/>
      <c r="G14" s="10">
        <f t="shared" si="1"/>
        <v>0</v>
      </c>
      <c r="H14" s="55"/>
      <c r="I14" s="10">
        <f t="shared" si="2"/>
        <v>0</v>
      </c>
      <c r="J14" s="55"/>
      <c r="K14" s="10">
        <f t="shared" si="3"/>
        <v>0</v>
      </c>
      <c r="L14" s="10">
        <f t="shared" si="4"/>
        <v>0</v>
      </c>
    </row>
    <row r="15" spans="1:12" x14ac:dyDescent="0.2">
      <c r="A15" s="24"/>
      <c r="B15" s="5" t="s">
        <v>0</v>
      </c>
      <c r="C15" s="10"/>
      <c r="D15" s="10"/>
      <c r="E15" s="7">
        <f>SUM(E5:E14)</f>
        <v>0</v>
      </c>
      <c r="F15" s="10"/>
      <c r="G15" s="7">
        <f>SUM(G5:G14)</f>
        <v>20000</v>
      </c>
      <c r="H15" s="10"/>
      <c r="I15" s="7">
        <f>SUM(I5:I14)</f>
        <v>0</v>
      </c>
      <c r="J15" s="10"/>
      <c r="K15" s="7">
        <f>SUM(K5:K14)</f>
        <v>0</v>
      </c>
      <c r="L15" s="7">
        <f>SUM(L5:L14)</f>
        <v>20000</v>
      </c>
    </row>
    <row r="17" spans="1:12" ht="15.75" x14ac:dyDescent="0.25">
      <c r="A17" s="11" t="s">
        <v>314</v>
      </c>
      <c r="B17" s="1"/>
      <c r="C17" s="1"/>
      <c r="D17" s="1"/>
      <c r="E17" s="1"/>
      <c r="F17" s="1"/>
      <c r="G17" s="1"/>
      <c r="H17" s="1"/>
      <c r="I17" s="1"/>
      <c r="J17" s="1"/>
      <c r="K17" s="1"/>
    </row>
    <row r="18" spans="1:12" x14ac:dyDescent="0.2">
      <c r="A18" s="3" t="s">
        <v>99</v>
      </c>
      <c r="B18" s="9"/>
      <c r="C18" s="9"/>
      <c r="D18" s="9"/>
      <c r="E18" s="9"/>
      <c r="F18" s="9"/>
      <c r="G18" s="9"/>
      <c r="H18" s="9"/>
      <c r="I18" s="9"/>
      <c r="J18" s="9"/>
      <c r="K18" s="9"/>
    </row>
    <row r="19" spans="1:12" x14ac:dyDescent="0.2">
      <c r="A19" s="3" t="s">
        <v>100</v>
      </c>
      <c r="B19" s="9"/>
      <c r="C19" s="9"/>
      <c r="D19" s="9"/>
      <c r="E19" s="9"/>
      <c r="F19" s="9"/>
      <c r="G19" s="9"/>
      <c r="H19" s="9"/>
      <c r="I19" s="9"/>
      <c r="J19" s="9"/>
      <c r="K19" s="9"/>
    </row>
    <row r="20" spans="1:12" ht="38.25" x14ac:dyDescent="0.2">
      <c r="A20" s="26" t="s">
        <v>28</v>
      </c>
      <c r="B20" s="25" t="s">
        <v>29</v>
      </c>
      <c r="C20" s="25" t="s">
        <v>19</v>
      </c>
      <c r="D20" s="26" t="s">
        <v>30</v>
      </c>
      <c r="E20" s="25" t="s">
        <v>21</v>
      </c>
      <c r="F20" s="26" t="s">
        <v>31</v>
      </c>
      <c r="G20" s="25" t="s">
        <v>21</v>
      </c>
      <c r="H20" s="26" t="s">
        <v>32</v>
      </c>
      <c r="I20" s="25" t="s">
        <v>21</v>
      </c>
      <c r="J20" s="26" t="s">
        <v>33</v>
      </c>
      <c r="K20" s="25" t="s">
        <v>21</v>
      </c>
      <c r="L20" s="26" t="s">
        <v>25</v>
      </c>
    </row>
    <row r="21" spans="1:12" x14ac:dyDescent="0.2">
      <c r="A21" s="56"/>
      <c r="B21" s="58"/>
      <c r="C21" s="55"/>
      <c r="D21" s="55"/>
      <c r="E21" s="10">
        <f>$C21*D21</f>
        <v>0</v>
      </c>
      <c r="F21" s="55"/>
      <c r="G21" s="10">
        <f>$C21*F21</f>
        <v>0</v>
      </c>
      <c r="H21" s="55"/>
      <c r="I21" s="10">
        <f>$C21*H21</f>
        <v>0</v>
      </c>
      <c r="J21" s="55"/>
      <c r="K21" s="10">
        <f>$C21*J21</f>
        <v>0</v>
      </c>
      <c r="L21" s="10">
        <f>K21+I21+G21+E21</f>
        <v>0</v>
      </c>
    </row>
    <row r="22" spans="1:12" x14ac:dyDescent="0.2">
      <c r="A22" s="56"/>
      <c r="B22" s="59"/>
      <c r="C22" s="55">
        <v>0</v>
      </c>
      <c r="D22" s="55">
        <v>0</v>
      </c>
      <c r="E22" s="10">
        <f t="shared" ref="E22:E33" si="5">$C22*D22</f>
        <v>0</v>
      </c>
      <c r="F22" s="55">
        <v>0</v>
      </c>
      <c r="G22" s="10">
        <f t="shared" ref="G22:G33" si="6">$C22*F22</f>
        <v>0</v>
      </c>
      <c r="H22" s="55"/>
      <c r="I22" s="10">
        <f t="shared" ref="I22:I33" si="7">$C22*H22</f>
        <v>0</v>
      </c>
      <c r="J22" s="55"/>
      <c r="K22" s="10">
        <f t="shared" ref="K22:K33" si="8">$C22*J22</f>
        <v>0</v>
      </c>
      <c r="L22" s="10">
        <f t="shared" ref="L22:L33" si="9">K22+I22+G22+E22</f>
        <v>0</v>
      </c>
    </row>
    <row r="23" spans="1:12" x14ac:dyDescent="0.2">
      <c r="A23" s="56"/>
      <c r="B23" s="59"/>
      <c r="C23" s="55">
        <v>0</v>
      </c>
      <c r="D23" s="55">
        <v>0</v>
      </c>
      <c r="E23" s="10">
        <f t="shared" si="5"/>
        <v>0</v>
      </c>
      <c r="F23" s="55">
        <v>0</v>
      </c>
      <c r="G23" s="10">
        <f t="shared" si="6"/>
        <v>0</v>
      </c>
      <c r="H23" s="55"/>
      <c r="I23" s="10">
        <f t="shared" si="7"/>
        <v>0</v>
      </c>
      <c r="J23" s="55"/>
      <c r="K23" s="10">
        <f t="shared" si="8"/>
        <v>0</v>
      </c>
      <c r="L23" s="10">
        <f t="shared" si="9"/>
        <v>0</v>
      </c>
    </row>
    <row r="24" spans="1:12" x14ac:dyDescent="0.2">
      <c r="A24" s="56"/>
      <c r="B24" s="57"/>
      <c r="C24" s="55">
        <v>0</v>
      </c>
      <c r="D24" s="55">
        <v>0</v>
      </c>
      <c r="E24" s="10">
        <f t="shared" si="5"/>
        <v>0</v>
      </c>
      <c r="F24" s="55">
        <v>0</v>
      </c>
      <c r="G24" s="10">
        <f t="shared" si="6"/>
        <v>0</v>
      </c>
      <c r="H24" s="55"/>
      <c r="I24" s="10">
        <f t="shared" si="7"/>
        <v>0</v>
      </c>
      <c r="J24" s="55"/>
      <c r="K24" s="10">
        <f t="shared" si="8"/>
        <v>0</v>
      </c>
      <c r="L24" s="10">
        <f t="shared" si="9"/>
        <v>0</v>
      </c>
    </row>
    <row r="25" spans="1:12" x14ac:dyDescent="0.2">
      <c r="A25" s="56"/>
      <c r="B25" s="59"/>
      <c r="C25" s="55">
        <v>0</v>
      </c>
      <c r="D25" s="55">
        <v>0</v>
      </c>
      <c r="E25" s="10">
        <f t="shared" si="5"/>
        <v>0</v>
      </c>
      <c r="F25" s="55">
        <v>0</v>
      </c>
      <c r="G25" s="10">
        <f t="shared" si="6"/>
        <v>0</v>
      </c>
      <c r="H25" s="55"/>
      <c r="I25" s="10">
        <f t="shared" si="7"/>
        <v>0</v>
      </c>
      <c r="J25" s="55"/>
      <c r="K25" s="10">
        <f t="shared" si="8"/>
        <v>0</v>
      </c>
      <c r="L25" s="10">
        <f t="shared" si="9"/>
        <v>0</v>
      </c>
    </row>
    <row r="26" spans="1:12" x14ac:dyDescent="0.2">
      <c r="A26" s="56"/>
      <c r="B26" s="59"/>
      <c r="C26" s="55">
        <v>0</v>
      </c>
      <c r="D26" s="55">
        <v>0</v>
      </c>
      <c r="E26" s="10">
        <f t="shared" si="5"/>
        <v>0</v>
      </c>
      <c r="F26" s="55">
        <v>0</v>
      </c>
      <c r="G26" s="10">
        <f t="shared" si="6"/>
        <v>0</v>
      </c>
      <c r="H26" s="55"/>
      <c r="I26" s="10">
        <f t="shared" si="7"/>
        <v>0</v>
      </c>
      <c r="J26" s="55"/>
      <c r="K26" s="10">
        <f t="shared" si="8"/>
        <v>0</v>
      </c>
      <c r="L26" s="10">
        <f t="shared" si="9"/>
        <v>0</v>
      </c>
    </row>
    <row r="27" spans="1:12" x14ac:dyDescent="0.2">
      <c r="A27" s="56"/>
      <c r="B27" s="55"/>
      <c r="C27" s="55">
        <v>0</v>
      </c>
      <c r="D27" s="55">
        <v>0</v>
      </c>
      <c r="E27" s="10">
        <f t="shared" si="5"/>
        <v>0</v>
      </c>
      <c r="F27" s="55">
        <v>0</v>
      </c>
      <c r="G27" s="10">
        <f t="shared" si="6"/>
        <v>0</v>
      </c>
      <c r="H27" s="55"/>
      <c r="I27" s="10">
        <f t="shared" si="7"/>
        <v>0</v>
      </c>
      <c r="J27" s="55"/>
      <c r="K27" s="10">
        <f t="shared" si="8"/>
        <v>0</v>
      </c>
      <c r="L27" s="10">
        <f t="shared" si="9"/>
        <v>0</v>
      </c>
    </row>
    <row r="28" spans="1:12" x14ac:dyDescent="0.2">
      <c r="A28" s="56"/>
      <c r="B28" s="55"/>
      <c r="C28" s="55"/>
      <c r="D28" s="55">
        <v>0</v>
      </c>
      <c r="E28" s="10">
        <f t="shared" si="5"/>
        <v>0</v>
      </c>
      <c r="F28" s="55"/>
      <c r="G28" s="10">
        <f t="shared" si="6"/>
        <v>0</v>
      </c>
      <c r="H28" s="55"/>
      <c r="I28" s="10">
        <f t="shared" si="7"/>
        <v>0</v>
      </c>
      <c r="J28" s="55"/>
      <c r="K28" s="10">
        <f t="shared" si="8"/>
        <v>0</v>
      </c>
      <c r="L28" s="10">
        <f t="shared" si="9"/>
        <v>0</v>
      </c>
    </row>
    <row r="29" spans="1:12" x14ac:dyDescent="0.2">
      <c r="A29" s="56"/>
      <c r="B29" s="55"/>
      <c r="C29" s="55"/>
      <c r="D29" s="55">
        <v>0</v>
      </c>
      <c r="E29" s="10">
        <f t="shared" si="5"/>
        <v>0</v>
      </c>
      <c r="F29" s="55"/>
      <c r="G29" s="10">
        <f t="shared" si="6"/>
        <v>0</v>
      </c>
      <c r="H29" s="55"/>
      <c r="I29" s="10">
        <f t="shared" si="7"/>
        <v>0</v>
      </c>
      <c r="J29" s="55"/>
      <c r="K29" s="10">
        <f t="shared" si="8"/>
        <v>0</v>
      </c>
      <c r="L29" s="10">
        <f t="shared" si="9"/>
        <v>0</v>
      </c>
    </row>
    <row r="30" spans="1:12" x14ac:dyDescent="0.2">
      <c r="A30" s="56"/>
      <c r="B30" s="55"/>
      <c r="C30" s="55"/>
      <c r="D30" s="55">
        <v>0</v>
      </c>
      <c r="E30" s="10">
        <f t="shared" si="5"/>
        <v>0</v>
      </c>
      <c r="F30" s="55"/>
      <c r="G30" s="10">
        <f t="shared" si="6"/>
        <v>0</v>
      </c>
      <c r="H30" s="55"/>
      <c r="I30" s="10">
        <f t="shared" si="7"/>
        <v>0</v>
      </c>
      <c r="J30" s="55"/>
      <c r="K30" s="10">
        <f t="shared" si="8"/>
        <v>0</v>
      </c>
      <c r="L30" s="10">
        <f t="shared" si="9"/>
        <v>0</v>
      </c>
    </row>
    <row r="31" spans="1:12" x14ac:dyDescent="0.2">
      <c r="A31" s="56"/>
      <c r="B31" s="55"/>
      <c r="C31" s="55"/>
      <c r="D31" s="55">
        <v>0</v>
      </c>
      <c r="E31" s="10">
        <f t="shared" si="5"/>
        <v>0</v>
      </c>
      <c r="F31" s="55"/>
      <c r="G31" s="10">
        <f t="shared" si="6"/>
        <v>0</v>
      </c>
      <c r="H31" s="55"/>
      <c r="I31" s="10">
        <f t="shared" si="7"/>
        <v>0</v>
      </c>
      <c r="J31" s="55"/>
      <c r="K31" s="10">
        <f t="shared" si="8"/>
        <v>0</v>
      </c>
      <c r="L31" s="10">
        <f t="shared" si="9"/>
        <v>0</v>
      </c>
    </row>
    <row r="32" spans="1:12" x14ac:dyDescent="0.2">
      <c r="A32" s="56"/>
      <c r="B32" s="55"/>
      <c r="C32" s="55"/>
      <c r="D32" s="55">
        <v>0</v>
      </c>
      <c r="E32" s="10">
        <f t="shared" si="5"/>
        <v>0</v>
      </c>
      <c r="F32" s="55"/>
      <c r="G32" s="10">
        <f t="shared" si="6"/>
        <v>0</v>
      </c>
      <c r="H32" s="55"/>
      <c r="I32" s="10">
        <f t="shared" si="7"/>
        <v>0</v>
      </c>
      <c r="J32" s="55"/>
      <c r="K32" s="10">
        <f t="shared" si="8"/>
        <v>0</v>
      </c>
      <c r="L32" s="10">
        <f t="shared" si="9"/>
        <v>0</v>
      </c>
    </row>
    <row r="33" spans="1:12" x14ac:dyDescent="0.2">
      <c r="A33" s="56"/>
      <c r="B33" s="55"/>
      <c r="C33" s="55"/>
      <c r="D33" s="55">
        <v>0</v>
      </c>
      <c r="E33" s="10">
        <f t="shared" si="5"/>
        <v>0</v>
      </c>
      <c r="F33" s="55"/>
      <c r="G33" s="10">
        <f t="shared" si="6"/>
        <v>0</v>
      </c>
      <c r="H33" s="55"/>
      <c r="I33" s="10">
        <f t="shared" si="7"/>
        <v>0</v>
      </c>
      <c r="J33" s="55"/>
      <c r="K33" s="10">
        <f t="shared" si="8"/>
        <v>0</v>
      </c>
      <c r="L33" s="10">
        <f t="shared" si="9"/>
        <v>0</v>
      </c>
    </row>
    <row r="34" spans="1:12" x14ac:dyDescent="0.2">
      <c r="A34" s="24"/>
      <c r="B34" s="5" t="s">
        <v>0</v>
      </c>
      <c r="C34" s="10"/>
      <c r="D34" s="10"/>
      <c r="E34" s="7">
        <f>SUM(E21:E33)</f>
        <v>0</v>
      </c>
      <c r="F34" s="10"/>
      <c r="G34" s="7">
        <f>SUM(G21:G33)</f>
        <v>0</v>
      </c>
      <c r="H34" s="10"/>
      <c r="I34" s="7">
        <f>SUM(I21:I33)</f>
        <v>0</v>
      </c>
      <c r="J34" s="10"/>
      <c r="K34" s="7">
        <f>SUM(K21:K33)</f>
        <v>0</v>
      </c>
      <c r="L34" s="7">
        <f>SUM(L21:L33)</f>
        <v>0</v>
      </c>
    </row>
    <row r="36" spans="1:12" ht="15.75" x14ac:dyDescent="0.25">
      <c r="A36" s="11" t="s">
        <v>314</v>
      </c>
      <c r="B36" s="1"/>
      <c r="C36" s="1"/>
      <c r="D36" s="1"/>
      <c r="E36" s="1"/>
      <c r="F36" s="1"/>
      <c r="G36" s="1"/>
      <c r="H36" s="1"/>
      <c r="I36" s="1"/>
      <c r="J36" s="1"/>
      <c r="K36" s="1"/>
    </row>
    <row r="37" spans="1:12" x14ac:dyDescent="0.2">
      <c r="A37" s="3" t="s">
        <v>102</v>
      </c>
      <c r="B37" s="9"/>
      <c r="C37" s="9"/>
      <c r="D37" s="9"/>
      <c r="E37" s="9"/>
      <c r="F37" s="9"/>
      <c r="G37" s="9"/>
      <c r="H37" s="9"/>
      <c r="I37" s="9"/>
      <c r="J37" s="9"/>
      <c r="K37" s="9"/>
    </row>
    <row r="38" spans="1:12" x14ac:dyDescent="0.2">
      <c r="A38" s="3" t="s">
        <v>101</v>
      </c>
      <c r="B38" s="9"/>
      <c r="C38" s="9"/>
      <c r="D38" s="9"/>
      <c r="E38" s="9"/>
      <c r="F38" s="9"/>
      <c r="G38" s="9"/>
      <c r="H38" s="9"/>
      <c r="I38" s="9"/>
      <c r="J38" s="9"/>
      <c r="K38" s="9"/>
    </row>
    <row r="39" spans="1:12" ht="38.25" x14ac:dyDescent="0.2">
      <c r="A39" s="26" t="s">
        <v>28</v>
      </c>
      <c r="B39" s="25" t="s">
        <v>29</v>
      </c>
      <c r="C39" s="25" t="s">
        <v>19</v>
      </c>
      <c r="D39" s="26" t="s">
        <v>30</v>
      </c>
      <c r="E39" s="25" t="s">
        <v>21</v>
      </c>
      <c r="F39" s="26" t="s">
        <v>31</v>
      </c>
      <c r="G39" s="25" t="s">
        <v>21</v>
      </c>
      <c r="H39" s="26" t="s">
        <v>32</v>
      </c>
      <c r="I39" s="25" t="s">
        <v>21</v>
      </c>
      <c r="J39" s="26" t="s">
        <v>33</v>
      </c>
      <c r="K39" s="25" t="s">
        <v>21</v>
      </c>
      <c r="L39" s="26" t="s">
        <v>25</v>
      </c>
    </row>
    <row r="40" spans="1:12" x14ac:dyDescent="0.2">
      <c r="A40" s="56">
        <v>1</v>
      </c>
      <c r="B40" s="57" t="s">
        <v>297</v>
      </c>
      <c r="C40" s="55">
        <v>10</v>
      </c>
      <c r="D40" s="55">
        <v>30</v>
      </c>
      <c r="E40" s="10">
        <f>$C40*D40</f>
        <v>300</v>
      </c>
      <c r="F40" s="55">
        <v>30</v>
      </c>
      <c r="G40" s="10">
        <f>$C40*F40</f>
        <v>300</v>
      </c>
      <c r="H40" s="55">
        <v>30</v>
      </c>
      <c r="I40" s="10">
        <f>$C40*H40</f>
        <v>300</v>
      </c>
      <c r="J40" s="55">
        <v>30</v>
      </c>
      <c r="K40" s="10">
        <f>$C40*J40</f>
        <v>300</v>
      </c>
      <c r="L40" s="10">
        <f>K40+I40+G40+E40</f>
        <v>1200</v>
      </c>
    </row>
    <row r="41" spans="1:12" x14ac:dyDescent="0.2">
      <c r="A41" s="56">
        <f>A40+1</f>
        <v>2</v>
      </c>
      <c r="B41" s="59" t="s">
        <v>301</v>
      </c>
      <c r="C41" s="55">
        <v>25</v>
      </c>
      <c r="D41" s="55">
        <v>25</v>
      </c>
      <c r="E41" s="10">
        <f t="shared" ref="E41:E57" si="10">$C41*D41</f>
        <v>625</v>
      </c>
      <c r="F41" s="55">
        <v>25</v>
      </c>
      <c r="G41" s="10">
        <f t="shared" ref="G41:G57" si="11">$C41*F41</f>
        <v>625</v>
      </c>
      <c r="H41" s="55">
        <v>25</v>
      </c>
      <c r="I41" s="10">
        <f t="shared" ref="I41:I57" si="12">$C41*H41</f>
        <v>625</v>
      </c>
      <c r="J41" s="55">
        <v>25</v>
      </c>
      <c r="K41" s="10">
        <f t="shared" ref="K41:K57" si="13">$C41*J41</f>
        <v>625</v>
      </c>
      <c r="L41" s="10">
        <f t="shared" ref="L41:L57" si="14">K41+I41+G41+E41</f>
        <v>2500</v>
      </c>
    </row>
    <row r="42" spans="1:12" x14ac:dyDescent="0.2">
      <c r="A42" s="56">
        <f t="shared" ref="A42:A49" si="15">A41+1</f>
        <v>3</v>
      </c>
      <c r="B42" s="59" t="s">
        <v>298</v>
      </c>
      <c r="C42" s="55">
        <v>25</v>
      </c>
      <c r="D42" s="55">
        <v>50</v>
      </c>
      <c r="E42" s="10">
        <f t="shared" si="10"/>
        <v>1250</v>
      </c>
      <c r="F42" s="55">
        <v>30</v>
      </c>
      <c r="G42" s="10">
        <f t="shared" si="11"/>
        <v>750</v>
      </c>
      <c r="H42" s="55">
        <v>30</v>
      </c>
      <c r="I42" s="10">
        <f t="shared" si="12"/>
        <v>750</v>
      </c>
      <c r="J42" s="55">
        <v>30</v>
      </c>
      <c r="K42" s="10">
        <f t="shared" si="13"/>
        <v>750</v>
      </c>
      <c r="L42" s="10">
        <f t="shared" si="14"/>
        <v>3500</v>
      </c>
    </row>
    <row r="43" spans="1:12" x14ac:dyDescent="0.2">
      <c r="A43" s="56">
        <f t="shared" si="15"/>
        <v>4</v>
      </c>
      <c r="B43" s="57" t="s">
        <v>299</v>
      </c>
      <c r="C43" s="55">
        <v>10</v>
      </c>
      <c r="D43" s="55">
        <v>50</v>
      </c>
      <c r="E43" s="10">
        <f t="shared" si="10"/>
        <v>500</v>
      </c>
      <c r="F43" s="55">
        <v>20</v>
      </c>
      <c r="G43" s="10">
        <f t="shared" si="11"/>
        <v>200</v>
      </c>
      <c r="H43" s="55">
        <v>20</v>
      </c>
      <c r="I43" s="10">
        <f t="shared" si="12"/>
        <v>200</v>
      </c>
      <c r="J43" s="55">
        <v>20</v>
      </c>
      <c r="K43" s="10">
        <f t="shared" si="13"/>
        <v>200</v>
      </c>
      <c r="L43" s="10">
        <f t="shared" si="14"/>
        <v>1100</v>
      </c>
    </row>
    <row r="44" spans="1:12" x14ac:dyDescent="0.2">
      <c r="A44" s="56">
        <f t="shared" si="15"/>
        <v>5</v>
      </c>
      <c r="B44" s="59" t="s">
        <v>300</v>
      </c>
      <c r="C44" s="55">
        <v>25</v>
      </c>
      <c r="D44" s="55">
        <v>25</v>
      </c>
      <c r="E44" s="10">
        <f t="shared" si="10"/>
        <v>625</v>
      </c>
      <c r="F44" s="55">
        <v>25</v>
      </c>
      <c r="G44" s="10">
        <f t="shared" si="11"/>
        <v>625</v>
      </c>
      <c r="H44" s="55">
        <v>25</v>
      </c>
      <c r="I44" s="10">
        <f t="shared" si="12"/>
        <v>625</v>
      </c>
      <c r="J44" s="55">
        <v>25</v>
      </c>
      <c r="K44" s="10">
        <f t="shared" si="13"/>
        <v>625</v>
      </c>
      <c r="L44" s="10">
        <f t="shared" si="14"/>
        <v>2500</v>
      </c>
    </row>
    <row r="45" spans="1:12" x14ac:dyDescent="0.2">
      <c r="A45" s="56">
        <f t="shared" si="15"/>
        <v>6</v>
      </c>
      <c r="B45" s="59" t="s">
        <v>312</v>
      </c>
      <c r="C45" s="55">
        <v>200</v>
      </c>
      <c r="D45" s="55">
        <v>5</v>
      </c>
      <c r="E45" s="10">
        <f t="shared" si="10"/>
        <v>1000</v>
      </c>
      <c r="F45" s="55">
        <v>10</v>
      </c>
      <c r="G45" s="10">
        <f t="shared" si="11"/>
        <v>2000</v>
      </c>
      <c r="H45" s="55"/>
      <c r="I45" s="10"/>
      <c r="J45" s="55"/>
      <c r="K45" s="10"/>
      <c r="L45" s="10">
        <f t="shared" si="14"/>
        <v>3000</v>
      </c>
    </row>
    <row r="46" spans="1:12" x14ac:dyDescent="0.2">
      <c r="A46" s="56">
        <f t="shared" si="15"/>
        <v>7</v>
      </c>
      <c r="B46" s="55"/>
      <c r="C46" s="55">
        <v>0</v>
      </c>
      <c r="D46" s="55">
        <v>0</v>
      </c>
      <c r="E46" s="10">
        <f t="shared" si="10"/>
        <v>0</v>
      </c>
      <c r="F46" s="55">
        <v>0</v>
      </c>
      <c r="G46" s="10">
        <f t="shared" si="11"/>
        <v>0</v>
      </c>
      <c r="H46" s="55"/>
      <c r="I46" s="10">
        <f t="shared" si="12"/>
        <v>0</v>
      </c>
      <c r="J46" s="55"/>
      <c r="K46" s="10">
        <f t="shared" si="13"/>
        <v>0</v>
      </c>
      <c r="L46" s="10">
        <f t="shared" si="14"/>
        <v>0</v>
      </c>
    </row>
    <row r="47" spans="1:12" x14ac:dyDescent="0.2">
      <c r="A47" s="56">
        <f t="shared" si="15"/>
        <v>8</v>
      </c>
      <c r="B47" s="55"/>
      <c r="C47" s="55"/>
      <c r="D47" s="55">
        <v>0</v>
      </c>
      <c r="E47" s="10">
        <f t="shared" si="10"/>
        <v>0</v>
      </c>
      <c r="F47" s="55"/>
      <c r="G47" s="10">
        <f t="shared" si="11"/>
        <v>0</v>
      </c>
      <c r="H47" s="55"/>
      <c r="I47" s="10">
        <f t="shared" si="12"/>
        <v>0</v>
      </c>
      <c r="J47" s="55"/>
      <c r="K47" s="10">
        <f t="shared" si="13"/>
        <v>0</v>
      </c>
      <c r="L47" s="10">
        <f t="shared" si="14"/>
        <v>0</v>
      </c>
    </row>
    <row r="48" spans="1:12" x14ac:dyDescent="0.2">
      <c r="A48" s="56">
        <f t="shared" si="15"/>
        <v>9</v>
      </c>
      <c r="B48" s="55"/>
      <c r="C48" s="55"/>
      <c r="D48" s="55">
        <v>0</v>
      </c>
      <c r="E48" s="10">
        <f t="shared" si="10"/>
        <v>0</v>
      </c>
      <c r="F48" s="55"/>
      <c r="G48" s="10">
        <f t="shared" si="11"/>
        <v>0</v>
      </c>
      <c r="H48" s="55"/>
      <c r="I48" s="10">
        <f t="shared" si="12"/>
        <v>0</v>
      </c>
      <c r="J48" s="55"/>
      <c r="K48" s="10">
        <f t="shared" si="13"/>
        <v>0</v>
      </c>
      <c r="L48" s="10">
        <f>K48+I48+G48+E48</f>
        <v>0</v>
      </c>
    </row>
    <row r="49" spans="1:12" x14ac:dyDescent="0.2">
      <c r="A49" s="56">
        <f t="shared" si="15"/>
        <v>10</v>
      </c>
      <c r="B49" s="55"/>
      <c r="C49" s="55"/>
      <c r="D49" s="55">
        <v>0</v>
      </c>
      <c r="E49" s="10">
        <f t="shared" si="10"/>
        <v>0</v>
      </c>
      <c r="F49" s="55"/>
      <c r="G49" s="10">
        <f t="shared" si="11"/>
        <v>0</v>
      </c>
      <c r="H49" s="55"/>
      <c r="I49" s="10">
        <f t="shared" si="12"/>
        <v>0</v>
      </c>
      <c r="J49" s="55"/>
      <c r="K49" s="10">
        <f t="shared" si="13"/>
        <v>0</v>
      </c>
      <c r="L49" s="10">
        <f t="shared" si="14"/>
        <v>0</v>
      </c>
    </row>
    <row r="50" spans="1:12" x14ac:dyDescent="0.2">
      <c r="A50" s="56"/>
      <c r="B50" s="55"/>
      <c r="C50" s="55"/>
      <c r="D50" s="55">
        <v>0</v>
      </c>
      <c r="E50" s="10">
        <f t="shared" si="10"/>
        <v>0</v>
      </c>
      <c r="F50" s="55"/>
      <c r="G50" s="10">
        <f t="shared" si="11"/>
        <v>0</v>
      </c>
      <c r="H50" s="55"/>
      <c r="I50" s="10">
        <f t="shared" si="12"/>
        <v>0</v>
      </c>
      <c r="J50" s="55"/>
      <c r="K50" s="10">
        <f t="shared" si="13"/>
        <v>0</v>
      </c>
      <c r="L50" s="10">
        <f t="shared" si="14"/>
        <v>0</v>
      </c>
    </row>
    <row r="51" spans="1:12" x14ac:dyDescent="0.2">
      <c r="A51" s="56"/>
      <c r="B51" s="55"/>
      <c r="C51" s="55"/>
      <c r="D51" s="55">
        <v>0</v>
      </c>
      <c r="E51" s="10">
        <f t="shared" si="10"/>
        <v>0</v>
      </c>
      <c r="F51" s="55"/>
      <c r="G51" s="10">
        <f t="shared" si="11"/>
        <v>0</v>
      </c>
      <c r="H51" s="55"/>
      <c r="I51" s="10">
        <f t="shared" si="12"/>
        <v>0</v>
      </c>
      <c r="J51" s="55"/>
      <c r="K51" s="10">
        <f t="shared" si="13"/>
        <v>0</v>
      </c>
      <c r="L51" s="10">
        <f>K51+I51+G51+E51</f>
        <v>0</v>
      </c>
    </row>
    <row r="52" spans="1:12" x14ac:dyDescent="0.2">
      <c r="A52" s="56"/>
      <c r="B52" s="55"/>
      <c r="C52" s="55"/>
      <c r="D52" s="55">
        <v>0</v>
      </c>
      <c r="E52" s="10">
        <f t="shared" si="10"/>
        <v>0</v>
      </c>
      <c r="F52" s="55"/>
      <c r="G52" s="10">
        <f t="shared" si="11"/>
        <v>0</v>
      </c>
      <c r="H52" s="55"/>
      <c r="I52" s="10">
        <f t="shared" si="12"/>
        <v>0</v>
      </c>
      <c r="J52" s="55"/>
      <c r="K52" s="10">
        <f t="shared" si="13"/>
        <v>0</v>
      </c>
      <c r="L52" s="10">
        <f>K52+I52+G52+E52</f>
        <v>0</v>
      </c>
    </row>
    <row r="53" spans="1:12" x14ac:dyDescent="0.2">
      <c r="A53" s="56"/>
      <c r="B53" s="55"/>
      <c r="C53" s="55"/>
      <c r="D53" s="55">
        <v>0</v>
      </c>
      <c r="E53" s="10">
        <f t="shared" si="10"/>
        <v>0</v>
      </c>
      <c r="F53" s="55"/>
      <c r="G53" s="10">
        <f t="shared" si="11"/>
        <v>0</v>
      </c>
      <c r="H53" s="55"/>
      <c r="I53" s="10">
        <f t="shared" si="12"/>
        <v>0</v>
      </c>
      <c r="J53" s="55"/>
      <c r="K53" s="10">
        <f t="shared" si="13"/>
        <v>0</v>
      </c>
      <c r="L53" s="10">
        <f t="shared" si="14"/>
        <v>0</v>
      </c>
    </row>
    <row r="54" spans="1:12" x14ac:dyDescent="0.2">
      <c r="A54" s="56"/>
      <c r="B54" s="55"/>
      <c r="C54" s="55"/>
      <c r="D54" s="55">
        <v>0</v>
      </c>
      <c r="E54" s="10">
        <f t="shared" si="10"/>
        <v>0</v>
      </c>
      <c r="F54" s="55"/>
      <c r="G54" s="10">
        <f t="shared" si="11"/>
        <v>0</v>
      </c>
      <c r="H54" s="55"/>
      <c r="I54" s="10">
        <f t="shared" si="12"/>
        <v>0</v>
      </c>
      <c r="J54" s="55"/>
      <c r="K54" s="10">
        <f t="shared" si="13"/>
        <v>0</v>
      </c>
      <c r="L54" s="10">
        <f t="shared" si="14"/>
        <v>0</v>
      </c>
    </row>
    <row r="55" spans="1:12" x14ac:dyDescent="0.2">
      <c r="A55" s="56"/>
      <c r="B55" s="55"/>
      <c r="C55" s="55"/>
      <c r="D55" s="55">
        <v>0</v>
      </c>
      <c r="E55" s="10">
        <f t="shared" si="10"/>
        <v>0</v>
      </c>
      <c r="F55" s="55"/>
      <c r="G55" s="10">
        <f t="shared" si="11"/>
        <v>0</v>
      </c>
      <c r="H55" s="55"/>
      <c r="I55" s="10">
        <f t="shared" si="12"/>
        <v>0</v>
      </c>
      <c r="J55" s="55"/>
      <c r="K55" s="10">
        <f t="shared" si="13"/>
        <v>0</v>
      </c>
      <c r="L55" s="10">
        <f t="shared" si="14"/>
        <v>0</v>
      </c>
    </row>
    <row r="56" spans="1:12" x14ac:dyDescent="0.2">
      <c r="A56" s="56"/>
      <c r="B56" s="55"/>
      <c r="C56" s="55"/>
      <c r="D56" s="55">
        <v>0</v>
      </c>
      <c r="E56" s="10">
        <f t="shared" si="10"/>
        <v>0</v>
      </c>
      <c r="F56" s="55"/>
      <c r="G56" s="10">
        <f t="shared" si="11"/>
        <v>0</v>
      </c>
      <c r="H56" s="55"/>
      <c r="I56" s="10">
        <f t="shared" si="12"/>
        <v>0</v>
      </c>
      <c r="J56" s="55"/>
      <c r="K56" s="10">
        <f t="shared" si="13"/>
        <v>0</v>
      </c>
      <c r="L56" s="10">
        <f t="shared" si="14"/>
        <v>0</v>
      </c>
    </row>
    <row r="57" spans="1:12" x14ac:dyDescent="0.2">
      <c r="A57" s="56"/>
      <c r="B57" s="55"/>
      <c r="C57" s="55"/>
      <c r="D57" s="55">
        <v>0</v>
      </c>
      <c r="E57" s="10">
        <f t="shared" si="10"/>
        <v>0</v>
      </c>
      <c r="F57" s="55"/>
      <c r="G57" s="10">
        <f t="shared" si="11"/>
        <v>0</v>
      </c>
      <c r="H57" s="55"/>
      <c r="I57" s="10">
        <f t="shared" si="12"/>
        <v>0</v>
      </c>
      <c r="J57" s="55"/>
      <c r="K57" s="10">
        <f t="shared" si="13"/>
        <v>0</v>
      </c>
      <c r="L57" s="10">
        <f t="shared" si="14"/>
        <v>0</v>
      </c>
    </row>
    <row r="58" spans="1:12" x14ac:dyDescent="0.2">
      <c r="A58" s="24"/>
      <c r="B58" s="5" t="s">
        <v>0</v>
      </c>
      <c r="C58" s="10"/>
      <c r="D58" s="10"/>
      <c r="E58" s="7">
        <f>SUM(E40:E57)</f>
        <v>4300</v>
      </c>
      <c r="F58" s="10"/>
      <c r="G58" s="7">
        <f>SUM(G40:G57)</f>
        <v>4500</v>
      </c>
      <c r="H58" s="10"/>
      <c r="I58" s="7">
        <f>SUM(I40:I57)</f>
        <v>2500</v>
      </c>
      <c r="J58" s="10"/>
      <c r="K58" s="7">
        <f>SUM(K40:K57)</f>
        <v>2500</v>
      </c>
      <c r="L58" s="7">
        <f>SUM(L40:L57)</f>
        <v>13800</v>
      </c>
    </row>
  </sheetData>
  <phoneticPr fontId="0" type="noConversion"/>
  <pageMargins left="0.75" right="0.75" top="1" bottom="1" header="0.5" footer="0.5"/>
  <pageSetup scale="80"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6" r:id="rId4" name="Button 2">
              <controlPr defaultSize="0" print="0" autoFill="0" autoLine="0" autoPict="0" macro="[0]!Nambi6">
                <anchor moveWithCells="1" sizeWithCells="1">
                  <from>
                    <xdr:col>1</xdr:col>
                    <xdr:colOff>428625</xdr:colOff>
                    <xdr:row>59</xdr:row>
                    <xdr:rowOff>85725</xdr:rowOff>
                  </from>
                  <to>
                    <xdr:col>1</xdr:col>
                    <xdr:colOff>2085975</xdr:colOff>
                    <xdr:row>60</xdr:row>
                    <xdr:rowOff>142875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L32"/>
  <sheetViews>
    <sheetView topLeftCell="A22" workbookViewId="0"/>
  </sheetViews>
  <sheetFormatPr defaultColWidth="9.140625" defaultRowHeight="12.75" x14ac:dyDescent="0.2"/>
  <cols>
    <col min="1" max="1" width="6.28515625" style="8" customWidth="1"/>
    <col min="2" max="2" width="45.42578125" style="8" customWidth="1"/>
    <col min="3" max="3" width="8.85546875" style="8" customWidth="1"/>
    <col min="4" max="4" width="8.7109375" style="8" customWidth="1"/>
    <col min="5" max="5" width="10.42578125" style="8" customWidth="1"/>
    <col min="6" max="6" width="8.28515625" style="8" customWidth="1"/>
    <col min="7" max="7" width="12.28515625" style="8" customWidth="1"/>
    <col min="8" max="8" width="8.28515625" style="8" customWidth="1"/>
    <col min="9" max="9" width="11.5703125" style="8" customWidth="1"/>
    <col min="10" max="10" width="8.85546875" style="8" customWidth="1"/>
    <col min="11" max="11" width="14" style="8" customWidth="1"/>
    <col min="12" max="12" width="11.85546875" style="8" customWidth="1"/>
    <col min="13" max="16384" width="9.140625" style="8"/>
  </cols>
  <sheetData>
    <row r="1" spans="1:12" ht="15.75" x14ac:dyDescent="0.25">
      <c r="A1" s="11" t="s">
        <v>314</v>
      </c>
      <c r="B1" s="1"/>
      <c r="C1" s="1"/>
      <c r="D1" s="1"/>
      <c r="E1" s="1"/>
      <c r="F1" s="1"/>
      <c r="G1" s="1"/>
      <c r="H1" s="1"/>
      <c r="I1" s="1"/>
      <c r="J1" s="1"/>
      <c r="K1" s="1"/>
    </row>
    <row r="2" spans="1:12" x14ac:dyDescent="0.2">
      <c r="A2" s="3" t="s">
        <v>103</v>
      </c>
      <c r="B2" s="9"/>
      <c r="C2" s="9"/>
      <c r="D2" s="9"/>
      <c r="E2" s="9"/>
      <c r="F2" s="9"/>
      <c r="G2" s="9"/>
      <c r="H2" s="9"/>
      <c r="I2" s="9"/>
      <c r="J2" s="9"/>
      <c r="K2" s="9"/>
    </row>
    <row r="3" spans="1:12" x14ac:dyDescent="0.2">
      <c r="A3" s="3" t="s">
        <v>104</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s="116" customFormat="1" x14ac:dyDescent="0.2">
      <c r="A5" s="112">
        <v>1</v>
      </c>
      <c r="B5" s="121" t="s">
        <v>302</v>
      </c>
      <c r="C5" s="114">
        <v>500</v>
      </c>
      <c r="D5" s="114">
        <v>3</v>
      </c>
      <c r="E5" s="115">
        <f>$C5*D5</f>
        <v>1500</v>
      </c>
      <c r="F5" s="114">
        <v>3</v>
      </c>
      <c r="G5" s="115">
        <f>$C5*F5</f>
        <v>1500</v>
      </c>
      <c r="H5" s="114">
        <v>3</v>
      </c>
      <c r="I5" s="115">
        <f>$C5*H5</f>
        <v>1500</v>
      </c>
      <c r="J5" s="114">
        <v>3</v>
      </c>
      <c r="K5" s="115">
        <f>$C5*J5</f>
        <v>1500</v>
      </c>
      <c r="L5" s="115">
        <f>K5+I5+G5+E5</f>
        <v>6000</v>
      </c>
    </row>
    <row r="6" spans="1:12" s="116" customFormat="1" x14ac:dyDescent="0.2">
      <c r="A6" s="112">
        <v>2</v>
      </c>
      <c r="B6" s="113"/>
      <c r="C6" s="114"/>
      <c r="D6" s="114"/>
      <c r="E6" s="115">
        <f>$C6*D6</f>
        <v>0</v>
      </c>
      <c r="F6" s="114">
        <v>0</v>
      </c>
      <c r="G6" s="115">
        <f>$C6*F6</f>
        <v>0</v>
      </c>
      <c r="H6" s="114"/>
      <c r="I6" s="115">
        <f>$C6*H6</f>
        <v>0</v>
      </c>
      <c r="J6" s="114"/>
      <c r="K6" s="115">
        <f>$C6*J6</f>
        <v>0</v>
      </c>
      <c r="L6" s="115">
        <f>K6+I6+G6+E6</f>
        <v>0</v>
      </c>
    </row>
    <row r="7" spans="1:12" s="116" customFormat="1" x14ac:dyDescent="0.2">
      <c r="A7" s="112">
        <v>3</v>
      </c>
      <c r="B7" s="113"/>
      <c r="C7" s="114"/>
      <c r="D7" s="114"/>
      <c r="E7" s="115">
        <f>$C7*D7</f>
        <v>0</v>
      </c>
      <c r="F7" s="114"/>
      <c r="G7" s="115">
        <f>$C7*F7</f>
        <v>0</v>
      </c>
      <c r="H7" s="114"/>
      <c r="I7" s="115">
        <f>$C7*H7</f>
        <v>0</v>
      </c>
      <c r="J7" s="114"/>
      <c r="K7" s="115">
        <f>$C7*J7</f>
        <v>0</v>
      </c>
      <c r="L7" s="115">
        <f>K7+I7+G7+E7</f>
        <v>0</v>
      </c>
    </row>
    <row r="8" spans="1:12" x14ac:dyDescent="0.2">
      <c r="A8" s="24"/>
      <c r="B8" s="5" t="s">
        <v>0</v>
      </c>
      <c r="C8" s="10"/>
      <c r="D8" s="10"/>
      <c r="E8" s="7">
        <f>SUM(E5:E7)</f>
        <v>1500</v>
      </c>
      <c r="F8" s="10"/>
      <c r="G8" s="7">
        <f>SUM(G5:G7)</f>
        <v>1500</v>
      </c>
      <c r="H8" s="10"/>
      <c r="I8" s="7">
        <f>SUM(I5:I7)</f>
        <v>1500</v>
      </c>
      <c r="J8" s="10"/>
      <c r="K8" s="7">
        <f>SUM(K5:K7)</f>
        <v>1500</v>
      </c>
      <c r="L8" s="7">
        <f>SUM(L5:L7)</f>
        <v>6000</v>
      </c>
    </row>
    <row r="10" spans="1:12" ht="15.75" x14ac:dyDescent="0.25">
      <c r="A10" s="11" t="s">
        <v>314</v>
      </c>
      <c r="B10" s="1"/>
      <c r="C10" s="1"/>
      <c r="D10" s="1"/>
      <c r="E10" s="1"/>
      <c r="F10" s="1"/>
      <c r="G10" s="1"/>
      <c r="H10" s="1"/>
      <c r="I10" s="1"/>
      <c r="J10" s="1"/>
      <c r="K10" s="1"/>
    </row>
    <row r="11" spans="1:12" x14ac:dyDescent="0.2">
      <c r="A11" s="3" t="s">
        <v>105</v>
      </c>
      <c r="B11" s="9"/>
      <c r="C11" s="9"/>
      <c r="D11" s="9"/>
      <c r="E11" s="9"/>
      <c r="F11" s="9"/>
      <c r="G11" s="9"/>
      <c r="H11" s="9"/>
      <c r="I11" s="9"/>
      <c r="J11" s="9"/>
      <c r="K11" s="9"/>
    </row>
    <row r="12" spans="1:12" x14ac:dyDescent="0.2">
      <c r="A12" s="3" t="s">
        <v>106</v>
      </c>
      <c r="B12" s="9"/>
      <c r="C12" s="9"/>
      <c r="D12" s="9"/>
      <c r="E12" s="9"/>
      <c r="F12" s="9"/>
      <c r="G12" s="9"/>
      <c r="H12" s="9"/>
      <c r="I12" s="9"/>
      <c r="J12" s="9"/>
      <c r="K12" s="9"/>
    </row>
    <row r="13" spans="1:12" ht="38.25" x14ac:dyDescent="0.2">
      <c r="A13" s="26" t="s">
        <v>28</v>
      </c>
      <c r="B13" s="25" t="s">
        <v>29</v>
      </c>
      <c r="C13" s="25" t="s">
        <v>19</v>
      </c>
      <c r="D13" s="26" t="s">
        <v>30</v>
      </c>
      <c r="E13" s="25" t="s">
        <v>21</v>
      </c>
      <c r="F13" s="26" t="s">
        <v>31</v>
      </c>
      <c r="G13" s="25" t="s">
        <v>21</v>
      </c>
      <c r="H13" s="26" t="s">
        <v>32</v>
      </c>
      <c r="I13" s="25" t="s">
        <v>21</v>
      </c>
      <c r="J13" s="26" t="s">
        <v>33</v>
      </c>
      <c r="K13" s="25" t="s">
        <v>21</v>
      </c>
      <c r="L13" s="26" t="s">
        <v>25</v>
      </c>
    </row>
    <row r="14" spans="1:12" s="116" customFormat="1" x14ac:dyDescent="0.2">
      <c r="A14" s="112">
        <v>1</v>
      </c>
      <c r="B14" s="121" t="s">
        <v>274</v>
      </c>
      <c r="C14" s="114">
        <v>250</v>
      </c>
      <c r="D14" s="114">
        <v>3</v>
      </c>
      <c r="E14" s="115">
        <f>$C14*D14</f>
        <v>750</v>
      </c>
      <c r="F14" s="114">
        <v>3</v>
      </c>
      <c r="G14" s="115">
        <f>$C14*F14</f>
        <v>750</v>
      </c>
      <c r="H14" s="114">
        <v>3</v>
      </c>
      <c r="I14" s="115">
        <f>$C14*H14</f>
        <v>750</v>
      </c>
      <c r="J14" s="114">
        <v>3</v>
      </c>
      <c r="K14" s="115">
        <f>$C14*J14</f>
        <v>750</v>
      </c>
      <c r="L14" s="115">
        <f>K14+I14+G14+E14</f>
        <v>3000</v>
      </c>
    </row>
    <row r="15" spans="1:12" s="116" customFormat="1" x14ac:dyDescent="0.2">
      <c r="A15" s="112">
        <v>2</v>
      </c>
      <c r="B15" s="113"/>
      <c r="C15" s="114"/>
      <c r="D15" s="114"/>
      <c r="E15" s="115">
        <f>$C15*D15</f>
        <v>0</v>
      </c>
      <c r="F15" s="114"/>
      <c r="G15" s="115">
        <f>$C15*F15</f>
        <v>0</v>
      </c>
      <c r="H15" s="114"/>
      <c r="I15" s="115">
        <f>$C15*H15</f>
        <v>0</v>
      </c>
      <c r="J15" s="114"/>
      <c r="K15" s="115">
        <f>$C15*J15</f>
        <v>0</v>
      </c>
      <c r="L15" s="115">
        <f>K15+I15+G15+E15</f>
        <v>0</v>
      </c>
    </row>
    <row r="16" spans="1:12" s="116" customFormat="1" x14ac:dyDescent="0.2">
      <c r="A16" s="112">
        <v>3</v>
      </c>
      <c r="B16" s="113"/>
      <c r="C16" s="114">
        <v>0</v>
      </c>
      <c r="D16" s="114">
        <v>0</v>
      </c>
      <c r="E16" s="115">
        <f>$C16*D16</f>
        <v>0</v>
      </c>
      <c r="F16" s="114">
        <v>0</v>
      </c>
      <c r="G16" s="115">
        <f>$C16*F16</f>
        <v>0</v>
      </c>
      <c r="H16" s="114"/>
      <c r="I16" s="115">
        <f>$C16*H16</f>
        <v>0</v>
      </c>
      <c r="J16" s="114"/>
      <c r="K16" s="115">
        <f>$C16*J16</f>
        <v>0</v>
      </c>
      <c r="L16" s="115">
        <f>K16+I16+G16+E16</f>
        <v>0</v>
      </c>
    </row>
    <row r="17" spans="1:12" x14ac:dyDescent="0.2">
      <c r="A17" s="24"/>
      <c r="B17" s="5" t="s">
        <v>0</v>
      </c>
      <c r="C17" s="10"/>
      <c r="D17" s="10"/>
      <c r="E17" s="7">
        <f>SUM(E14:E16)</f>
        <v>750</v>
      </c>
      <c r="F17" s="10"/>
      <c r="G17" s="7">
        <f>SUM(G14:G16)</f>
        <v>750</v>
      </c>
      <c r="H17" s="10"/>
      <c r="I17" s="7">
        <f>SUM(I14:I16)</f>
        <v>750</v>
      </c>
      <c r="J17" s="10"/>
      <c r="K17" s="7">
        <f>SUM(K14:K16)</f>
        <v>750</v>
      </c>
      <c r="L17" s="7">
        <f>SUM(L14:L16)</f>
        <v>3000</v>
      </c>
    </row>
    <row r="19" spans="1:12" ht="15.75" x14ac:dyDescent="0.25">
      <c r="A19" s="11" t="s">
        <v>314</v>
      </c>
      <c r="B19" s="1"/>
      <c r="C19" s="1"/>
      <c r="D19" s="1"/>
      <c r="E19" s="1"/>
      <c r="F19" s="1"/>
      <c r="G19" s="1"/>
      <c r="H19" s="1"/>
      <c r="I19" s="1"/>
      <c r="J19" s="1"/>
      <c r="K19" s="1"/>
    </row>
    <row r="20" spans="1:12" x14ac:dyDescent="0.2">
      <c r="A20" s="3" t="s">
        <v>107</v>
      </c>
      <c r="B20" s="9"/>
      <c r="C20" s="9"/>
      <c r="D20" s="9"/>
      <c r="E20" s="9"/>
      <c r="F20" s="9"/>
      <c r="G20" s="9"/>
      <c r="H20" s="9"/>
      <c r="I20" s="9"/>
      <c r="J20" s="9"/>
      <c r="K20" s="9"/>
    </row>
    <row r="21" spans="1:12" x14ac:dyDescent="0.2">
      <c r="A21" s="3" t="s">
        <v>155</v>
      </c>
      <c r="B21" s="9"/>
      <c r="C21" s="9"/>
      <c r="D21" s="9"/>
      <c r="E21" s="9"/>
      <c r="F21" s="9"/>
      <c r="G21" s="9"/>
      <c r="H21" s="9"/>
      <c r="I21" s="9"/>
      <c r="J21" s="9"/>
      <c r="K21" s="9"/>
    </row>
    <row r="22" spans="1:12" ht="38.25" x14ac:dyDescent="0.2">
      <c r="A22" s="26" t="s">
        <v>28</v>
      </c>
      <c r="B22" s="25" t="s">
        <v>29</v>
      </c>
      <c r="C22" s="25" t="s">
        <v>19</v>
      </c>
      <c r="D22" s="26" t="s">
        <v>30</v>
      </c>
      <c r="E22" s="25" t="s">
        <v>21</v>
      </c>
      <c r="F22" s="26" t="s">
        <v>31</v>
      </c>
      <c r="G22" s="25" t="s">
        <v>21</v>
      </c>
      <c r="H22" s="26" t="s">
        <v>32</v>
      </c>
      <c r="I22" s="25" t="s">
        <v>21</v>
      </c>
      <c r="J22" s="26" t="s">
        <v>33</v>
      </c>
      <c r="K22" s="25" t="s">
        <v>21</v>
      </c>
      <c r="L22" s="26" t="s">
        <v>25</v>
      </c>
    </row>
    <row r="23" spans="1:12" s="116" customFormat="1" x14ac:dyDescent="0.2">
      <c r="A23" s="117"/>
      <c r="B23" s="118" t="s">
        <v>322</v>
      </c>
      <c r="C23" s="119">
        <v>800</v>
      </c>
      <c r="D23" s="120">
        <v>42</v>
      </c>
      <c r="E23" s="115">
        <f t="shared" ref="E23:E29" si="0">$C23*D23</f>
        <v>33600</v>
      </c>
      <c r="F23" s="117"/>
      <c r="G23" s="115">
        <f>$C23*F23</f>
        <v>0</v>
      </c>
      <c r="H23" s="117"/>
      <c r="I23" s="115">
        <f>$C23*H23</f>
        <v>0</v>
      </c>
      <c r="J23" s="117"/>
      <c r="K23" s="115">
        <f>$C23*J23</f>
        <v>0</v>
      </c>
      <c r="L23" s="115">
        <f>K23+I23+G23+E23</f>
        <v>33600</v>
      </c>
    </row>
    <row r="24" spans="1:12" s="116" customFormat="1" x14ac:dyDescent="0.2">
      <c r="A24" s="112"/>
      <c r="B24" s="121" t="s">
        <v>303</v>
      </c>
      <c r="C24" s="114">
        <v>800</v>
      </c>
      <c r="D24" s="114">
        <v>0</v>
      </c>
      <c r="E24" s="115">
        <f t="shared" si="0"/>
        <v>0</v>
      </c>
      <c r="F24" s="114">
        <v>42</v>
      </c>
      <c r="G24" s="115">
        <f t="shared" ref="G24:G31" si="1">$C24*F24</f>
        <v>33600</v>
      </c>
      <c r="H24" s="114"/>
      <c r="I24" s="115">
        <f t="shared" ref="I24:I31" si="2">$C24*H24</f>
        <v>0</v>
      </c>
      <c r="J24" s="114"/>
      <c r="K24" s="115">
        <f t="shared" ref="K24:K29" si="3">$C24*J24</f>
        <v>0</v>
      </c>
      <c r="L24" s="115">
        <f t="shared" ref="L24:L31" si="4">K24+I24+G24+E24</f>
        <v>33600</v>
      </c>
    </row>
    <row r="25" spans="1:12" s="116" customFormat="1" x14ac:dyDescent="0.2">
      <c r="A25" s="112"/>
      <c r="B25" s="122" t="s">
        <v>324</v>
      </c>
      <c r="C25" s="114">
        <v>8000</v>
      </c>
      <c r="D25" s="114">
        <v>1</v>
      </c>
      <c r="E25" s="115">
        <f t="shared" si="0"/>
        <v>8000</v>
      </c>
      <c r="F25" s="114">
        <v>0</v>
      </c>
      <c r="G25" s="115">
        <f t="shared" si="1"/>
        <v>0</v>
      </c>
      <c r="H25" s="114"/>
      <c r="I25" s="115">
        <f t="shared" si="2"/>
        <v>0</v>
      </c>
      <c r="J25" s="114"/>
      <c r="K25" s="115">
        <f t="shared" si="3"/>
        <v>0</v>
      </c>
      <c r="L25" s="115">
        <f t="shared" si="4"/>
        <v>8000</v>
      </c>
    </row>
    <row r="26" spans="1:12" s="116" customFormat="1" x14ac:dyDescent="0.2">
      <c r="A26" s="112"/>
      <c r="B26" s="113" t="s">
        <v>323</v>
      </c>
      <c r="C26" s="114">
        <v>8000</v>
      </c>
      <c r="D26" s="114"/>
      <c r="E26" s="115">
        <f t="shared" si="0"/>
        <v>0</v>
      </c>
      <c r="F26" s="114">
        <v>1</v>
      </c>
      <c r="G26" s="115">
        <f t="shared" si="1"/>
        <v>8000</v>
      </c>
      <c r="H26" s="114"/>
      <c r="I26" s="115">
        <f t="shared" si="2"/>
        <v>0</v>
      </c>
      <c r="J26" s="114"/>
      <c r="K26" s="115">
        <f t="shared" si="3"/>
        <v>0</v>
      </c>
      <c r="L26" s="115">
        <f t="shared" si="4"/>
        <v>8000</v>
      </c>
    </row>
    <row r="27" spans="1:12" s="116" customFormat="1" x14ac:dyDescent="0.2">
      <c r="A27" s="112"/>
      <c r="B27" s="113" t="s">
        <v>325</v>
      </c>
      <c r="C27" s="114">
        <v>8000</v>
      </c>
      <c r="D27" s="114"/>
      <c r="E27" s="115">
        <f t="shared" si="0"/>
        <v>0</v>
      </c>
      <c r="F27" s="114"/>
      <c r="G27" s="115">
        <f t="shared" si="1"/>
        <v>0</v>
      </c>
      <c r="H27" s="114"/>
      <c r="I27" s="115">
        <f t="shared" si="2"/>
        <v>0</v>
      </c>
      <c r="J27" s="114">
        <v>1</v>
      </c>
      <c r="K27" s="115">
        <f t="shared" si="3"/>
        <v>8000</v>
      </c>
      <c r="L27" s="115">
        <f t="shared" si="4"/>
        <v>8000</v>
      </c>
    </row>
    <row r="28" spans="1:12" s="116" customFormat="1" x14ac:dyDescent="0.2">
      <c r="A28" s="112"/>
      <c r="B28" s="113" t="s">
        <v>304</v>
      </c>
      <c r="C28" s="114">
        <v>8000</v>
      </c>
      <c r="D28" s="114"/>
      <c r="E28" s="115">
        <f t="shared" si="0"/>
        <v>0</v>
      </c>
      <c r="F28" s="114"/>
      <c r="G28" s="115">
        <f t="shared" si="1"/>
        <v>0</v>
      </c>
      <c r="H28" s="114">
        <v>1</v>
      </c>
      <c r="I28" s="115">
        <f t="shared" si="2"/>
        <v>8000</v>
      </c>
      <c r="J28" s="114"/>
      <c r="K28" s="115">
        <f t="shared" si="3"/>
        <v>0</v>
      </c>
      <c r="L28" s="115">
        <f t="shared" si="4"/>
        <v>8000</v>
      </c>
    </row>
    <row r="29" spans="1:12" s="116" customFormat="1" x14ac:dyDescent="0.2">
      <c r="A29" s="112"/>
      <c r="B29" s="113" t="s">
        <v>305</v>
      </c>
      <c r="C29" s="114">
        <v>2500</v>
      </c>
      <c r="D29" s="114">
        <v>2</v>
      </c>
      <c r="E29" s="115">
        <f t="shared" si="0"/>
        <v>5000</v>
      </c>
      <c r="F29" s="114">
        <v>2</v>
      </c>
      <c r="G29" s="115">
        <f t="shared" si="1"/>
        <v>5000</v>
      </c>
      <c r="H29" s="114">
        <v>2</v>
      </c>
      <c r="I29" s="115">
        <f t="shared" si="2"/>
        <v>5000</v>
      </c>
      <c r="J29" s="114">
        <v>2</v>
      </c>
      <c r="K29" s="115">
        <f t="shared" si="3"/>
        <v>5000</v>
      </c>
      <c r="L29" s="115">
        <f t="shared" si="4"/>
        <v>20000</v>
      </c>
    </row>
    <row r="30" spans="1:12" s="116" customFormat="1" x14ac:dyDescent="0.2">
      <c r="A30" s="112"/>
      <c r="B30" s="113" t="s">
        <v>346</v>
      </c>
      <c r="C30" s="114">
        <v>2000</v>
      </c>
      <c r="D30" s="114">
        <v>1</v>
      </c>
      <c r="E30" s="115">
        <v>2000</v>
      </c>
      <c r="F30" s="114">
        <v>1</v>
      </c>
      <c r="G30" s="115">
        <f t="shared" si="1"/>
        <v>2000</v>
      </c>
      <c r="H30" s="114">
        <v>1</v>
      </c>
      <c r="I30" s="115">
        <v>2000</v>
      </c>
      <c r="J30" s="114">
        <v>1</v>
      </c>
      <c r="K30" s="115">
        <v>2000</v>
      </c>
      <c r="L30" s="115">
        <f t="shared" si="4"/>
        <v>8000</v>
      </c>
    </row>
    <row r="31" spans="1:12" s="116" customFormat="1" x14ac:dyDescent="0.2">
      <c r="A31" s="112"/>
      <c r="B31" s="113" t="s">
        <v>337</v>
      </c>
      <c r="C31" s="114">
        <v>4000</v>
      </c>
      <c r="D31" s="114">
        <v>45</v>
      </c>
      <c r="E31" s="115">
        <f>$C31*D31</f>
        <v>180000</v>
      </c>
      <c r="F31" s="114">
        <v>0</v>
      </c>
      <c r="G31" s="115">
        <f t="shared" si="1"/>
        <v>0</v>
      </c>
      <c r="H31" s="114">
        <v>0</v>
      </c>
      <c r="I31" s="115">
        <f t="shared" si="2"/>
        <v>0</v>
      </c>
      <c r="J31" s="114"/>
      <c r="K31" s="115"/>
      <c r="L31" s="115">
        <f t="shared" si="4"/>
        <v>180000</v>
      </c>
    </row>
    <row r="32" spans="1:12" x14ac:dyDescent="0.2">
      <c r="A32" s="24"/>
      <c r="B32" s="5" t="s">
        <v>0</v>
      </c>
      <c r="C32" s="10"/>
      <c r="D32" s="10"/>
      <c r="E32" s="7">
        <f>SUM(E23:E31)</f>
        <v>228600</v>
      </c>
      <c r="F32" s="10"/>
      <c r="G32" s="7">
        <f>SUM(G23:G31)</f>
        <v>48600</v>
      </c>
      <c r="H32" s="10"/>
      <c r="I32" s="7">
        <f>SUM(I23:I31)</f>
        <v>15000</v>
      </c>
      <c r="J32" s="10"/>
      <c r="K32" s="7">
        <f>SUM(K23:K31)</f>
        <v>15000</v>
      </c>
      <c r="L32" s="7">
        <f>SUM(L23:L31)</f>
        <v>307200</v>
      </c>
    </row>
  </sheetData>
  <phoneticPr fontId="0" type="noConversion"/>
  <pageMargins left="0.75" right="0.75" top="1" bottom="1" header="0.5" footer="0.5"/>
  <pageSetup scale="7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Line="0" autoPict="0" macro="[0]!Nambi6">
                <anchor moveWithCells="1" sizeWithCells="1">
                  <from>
                    <xdr:col>1</xdr:col>
                    <xdr:colOff>428625</xdr:colOff>
                    <xdr:row>34</xdr:row>
                    <xdr:rowOff>85725</xdr:rowOff>
                  </from>
                  <to>
                    <xdr:col>1</xdr:col>
                    <xdr:colOff>2085975</xdr:colOff>
                    <xdr:row>35</xdr:row>
                    <xdr:rowOff>142875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27"/>
  <sheetViews>
    <sheetView workbookViewId="0"/>
  </sheetViews>
  <sheetFormatPr defaultColWidth="9.140625" defaultRowHeight="12.75" x14ac:dyDescent="0.2"/>
  <cols>
    <col min="1" max="1" width="4.85546875" style="8" customWidth="1"/>
    <col min="2" max="2" width="37.140625" style="8" customWidth="1"/>
    <col min="3" max="3" width="8.85546875" style="8" customWidth="1"/>
    <col min="4" max="4" width="8.7109375" style="8" customWidth="1"/>
    <col min="5" max="5" width="10.42578125" style="8" customWidth="1"/>
    <col min="6" max="6" width="8.28515625" style="8" customWidth="1"/>
    <col min="7" max="7" width="10.5703125" style="8" customWidth="1"/>
    <col min="8" max="8" width="8.28515625" style="8" customWidth="1"/>
    <col min="9" max="9" width="11.5703125" style="8" customWidth="1"/>
    <col min="10" max="10" width="8.85546875" style="8" customWidth="1"/>
    <col min="11" max="11" width="11.42578125" style="8" customWidth="1"/>
    <col min="12" max="12" width="11.85546875" style="8" customWidth="1"/>
    <col min="13" max="16384" width="9.140625" style="8"/>
  </cols>
  <sheetData>
    <row r="1" spans="1:12" ht="15.75" x14ac:dyDescent="0.25">
      <c r="A1" s="11" t="s">
        <v>314</v>
      </c>
      <c r="B1" s="1"/>
      <c r="C1" s="1"/>
      <c r="D1" s="1"/>
      <c r="E1" s="1"/>
      <c r="F1" s="1"/>
      <c r="G1" s="1"/>
      <c r="H1" s="1"/>
      <c r="I1" s="1"/>
      <c r="J1" s="1"/>
      <c r="K1" s="1"/>
    </row>
    <row r="2" spans="1:12" x14ac:dyDescent="0.2">
      <c r="A2" s="3" t="s">
        <v>108</v>
      </c>
      <c r="B2" s="9"/>
      <c r="C2" s="9"/>
      <c r="D2" s="9"/>
      <c r="E2" s="9"/>
      <c r="F2" s="9"/>
      <c r="G2" s="9"/>
      <c r="H2" s="9"/>
      <c r="I2" s="9"/>
      <c r="J2" s="9"/>
      <c r="K2" s="9"/>
    </row>
    <row r="3" spans="1:12" x14ac:dyDescent="0.2">
      <c r="A3" s="3" t="s">
        <v>109</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x14ac:dyDescent="0.2">
      <c r="A5" s="56">
        <v>1</v>
      </c>
      <c r="B5" s="58"/>
      <c r="C5" s="55"/>
      <c r="D5" s="55"/>
      <c r="E5" s="10">
        <f>$C5*D5</f>
        <v>0</v>
      </c>
      <c r="F5" s="55"/>
      <c r="G5" s="10">
        <f>$C5*F5</f>
        <v>0</v>
      </c>
      <c r="H5" s="55"/>
      <c r="I5" s="10">
        <f>$C5*H5</f>
        <v>0</v>
      </c>
      <c r="J5" s="55"/>
      <c r="K5" s="10">
        <f>$C5*J5</f>
        <v>0</v>
      </c>
      <c r="L5" s="10">
        <f>K5+I5+G5+E5</f>
        <v>0</v>
      </c>
    </row>
    <row r="6" spans="1:12" x14ac:dyDescent="0.2">
      <c r="A6" s="56">
        <v>2</v>
      </c>
      <c r="B6" s="59"/>
      <c r="C6" s="55">
        <v>0</v>
      </c>
      <c r="D6" s="55">
        <v>0</v>
      </c>
      <c r="E6" s="10">
        <f t="shared" ref="E6:E23" si="0">$C6*D6</f>
        <v>0</v>
      </c>
      <c r="F6" s="55">
        <v>0</v>
      </c>
      <c r="G6" s="10">
        <f t="shared" ref="G6:G23" si="1">$C6*F6</f>
        <v>0</v>
      </c>
      <c r="H6" s="55"/>
      <c r="I6" s="10">
        <f t="shared" ref="I6:I23" si="2">$C6*H6</f>
        <v>0</v>
      </c>
      <c r="J6" s="55"/>
      <c r="K6" s="10">
        <f t="shared" ref="K6:K23" si="3">$C6*J6</f>
        <v>0</v>
      </c>
      <c r="L6" s="10">
        <f t="shared" ref="L6:L23" si="4">K6+I6+G6+E6</f>
        <v>0</v>
      </c>
    </row>
    <row r="7" spans="1:12" x14ac:dyDescent="0.2">
      <c r="A7" s="56">
        <v>3</v>
      </c>
      <c r="B7" s="59"/>
      <c r="C7" s="55">
        <v>0</v>
      </c>
      <c r="D7" s="55">
        <v>0</v>
      </c>
      <c r="E7" s="10">
        <f t="shared" si="0"/>
        <v>0</v>
      </c>
      <c r="F7" s="55">
        <v>0</v>
      </c>
      <c r="G7" s="10">
        <f t="shared" si="1"/>
        <v>0</v>
      </c>
      <c r="H7" s="55"/>
      <c r="I7" s="10">
        <f t="shared" si="2"/>
        <v>0</v>
      </c>
      <c r="J7" s="55"/>
      <c r="K7" s="10">
        <f t="shared" si="3"/>
        <v>0</v>
      </c>
      <c r="L7" s="10">
        <f t="shared" si="4"/>
        <v>0</v>
      </c>
    </row>
    <row r="8" spans="1:12" x14ac:dyDescent="0.2">
      <c r="A8" s="56">
        <v>4</v>
      </c>
      <c r="B8" s="57"/>
      <c r="C8" s="55">
        <v>0</v>
      </c>
      <c r="D8" s="55">
        <v>0</v>
      </c>
      <c r="E8" s="10">
        <f t="shared" si="0"/>
        <v>0</v>
      </c>
      <c r="F8" s="55">
        <v>0</v>
      </c>
      <c r="G8" s="10">
        <f t="shared" si="1"/>
        <v>0</v>
      </c>
      <c r="H8" s="55"/>
      <c r="I8" s="10">
        <f t="shared" si="2"/>
        <v>0</v>
      </c>
      <c r="J8" s="55"/>
      <c r="K8" s="10">
        <f t="shared" si="3"/>
        <v>0</v>
      </c>
      <c r="L8" s="10">
        <f t="shared" si="4"/>
        <v>0</v>
      </c>
    </row>
    <row r="9" spans="1:12" x14ac:dyDescent="0.2">
      <c r="A9" s="56">
        <v>5</v>
      </c>
      <c r="B9" s="59"/>
      <c r="C9" s="55">
        <v>0</v>
      </c>
      <c r="D9" s="55">
        <v>0</v>
      </c>
      <c r="E9" s="10">
        <f t="shared" si="0"/>
        <v>0</v>
      </c>
      <c r="F9" s="55">
        <v>0</v>
      </c>
      <c r="G9" s="10">
        <f t="shared" si="1"/>
        <v>0</v>
      </c>
      <c r="H9" s="55"/>
      <c r="I9" s="10">
        <f t="shared" si="2"/>
        <v>0</v>
      </c>
      <c r="J9" s="55"/>
      <c r="K9" s="10">
        <f t="shared" si="3"/>
        <v>0</v>
      </c>
      <c r="L9" s="10">
        <f t="shared" si="4"/>
        <v>0</v>
      </c>
    </row>
    <row r="10" spans="1:12" x14ac:dyDescent="0.2">
      <c r="A10" s="56">
        <v>6</v>
      </c>
      <c r="B10" s="59"/>
      <c r="C10" s="55">
        <v>0</v>
      </c>
      <c r="D10" s="55">
        <v>0</v>
      </c>
      <c r="E10" s="10">
        <f t="shared" si="0"/>
        <v>0</v>
      </c>
      <c r="F10" s="55">
        <v>0</v>
      </c>
      <c r="G10" s="10">
        <f t="shared" si="1"/>
        <v>0</v>
      </c>
      <c r="H10" s="55"/>
      <c r="I10" s="10">
        <f t="shared" si="2"/>
        <v>0</v>
      </c>
      <c r="J10" s="55"/>
      <c r="K10" s="10">
        <f t="shared" si="3"/>
        <v>0</v>
      </c>
      <c r="L10" s="10">
        <f t="shared" si="4"/>
        <v>0</v>
      </c>
    </row>
    <row r="11" spans="1:12" x14ac:dyDescent="0.2">
      <c r="A11" s="56">
        <v>7</v>
      </c>
      <c r="B11" s="55"/>
      <c r="C11" s="55">
        <v>0</v>
      </c>
      <c r="D11" s="55">
        <v>0</v>
      </c>
      <c r="E11" s="10">
        <f t="shared" si="0"/>
        <v>0</v>
      </c>
      <c r="F11" s="55">
        <v>0</v>
      </c>
      <c r="G11" s="10">
        <f t="shared" si="1"/>
        <v>0</v>
      </c>
      <c r="H11" s="55"/>
      <c r="I11" s="10">
        <f t="shared" si="2"/>
        <v>0</v>
      </c>
      <c r="J11" s="55"/>
      <c r="K11" s="10">
        <f t="shared" si="3"/>
        <v>0</v>
      </c>
      <c r="L11" s="10">
        <f t="shared" si="4"/>
        <v>0</v>
      </c>
    </row>
    <row r="12" spans="1:12" x14ac:dyDescent="0.2">
      <c r="A12" s="56">
        <v>8</v>
      </c>
      <c r="B12" s="55"/>
      <c r="C12" s="55"/>
      <c r="D12" s="55">
        <v>0</v>
      </c>
      <c r="E12" s="10">
        <f t="shared" si="0"/>
        <v>0</v>
      </c>
      <c r="F12" s="55"/>
      <c r="G12" s="10">
        <f t="shared" si="1"/>
        <v>0</v>
      </c>
      <c r="H12" s="55"/>
      <c r="I12" s="10">
        <f t="shared" si="2"/>
        <v>0</v>
      </c>
      <c r="J12" s="55"/>
      <c r="K12" s="10">
        <f t="shared" si="3"/>
        <v>0</v>
      </c>
      <c r="L12" s="10">
        <f t="shared" si="4"/>
        <v>0</v>
      </c>
    </row>
    <row r="13" spans="1:12" x14ac:dyDescent="0.2">
      <c r="A13" s="56">
        <v>9</v>
      </c>
      <c r="B13" s="55"/>
      <c r="C13" s="55"/>
      <c r="D13" s="55">
        <v>0</v>
      </c>
      <c r="E13" s="10">
        <f t="shared" si="0"/>
        <v>0</v>
      </c>
      <c r="F13" s="55"/>
      <c r="G13" s="10">
        <f t="shared" si="1"/>
        <v>0</v>
      </c>
      <c r="H13" s="55"/>
      <c r="I13" s="10">
        <f t="shared" si="2"/>
        <v>0</v>
      </c>
      <c r="J13" s="55"/>
      <c r="K13" s="10">
        <f t="shared" si="3"/>
        <v>0</v>
      </c>
      <c r="L13" s="10">
        <f t="shared" si="4"/>
        <v>0</v>
      </c>
    </row>
    <row r="14" spans="1:12" x14ac:dyDescent="0.2">
      <c r="A14" s="56">
        <v>10</v>
      </c>
      <c r="B14" s="55"/>
      <c r="C14" s="55"/>
      <c r="D14" s="55">
        <v>0</v>
      </c>
      <c r="E14" s="10">
        <f t="shared" si="0"/>
        <v>0</v>
      </c>
      <c r="F14" s="55"/>
      <c r="G14" s="10">
        <f t="shared" si="1"/>
        <v>0</v>
      </c>
      <c r="H14" s="55"/>
      <c r="I14" s="10">
        <f t="shared" si="2"/>
        <v>0</v>
      </c>
      <c r="J14" s="55"/>
      <c r="K14" s="10">
        <f t="shared" si="3"/>
        <v>0</v>
      </c>
      <c r="L14" s="10">
        <f t="shared" si="4"/>
        <v>0</v>
      </c>
    </row>
    <row r="15" spans="1:12" x14ac:dyDescent="0.2">
      <c r="A15" s="56">
        <v>11</v>
      </c>
      <c r="B15" s="55"/>
      <c r="C15" s="55"/>
      <c r="D15" s="55">
        <v>0</v>
      </c>
      <c r="E15" s="10">
        <f t="shared" si="0"/>
        <v>0</v>
      </c>
      <c r="F15" s="55"/>
      <c r="G15" s="10">
        <f t="shared" si="1"/>
        <v>0</v>
      </c>
      <c r="H15" s="55"/>
      <c r="I15" s="10">
        <f t="shared" si="2"/>
        <v>0</v>
      </c>
      <c r="J15" s="55"/>
      <c r="K15" s="10">
        <f t="shared" si="3"/>
        <v>0</v>
      </c>
      <c r="L15" s="10">
        <f t="shared" si="4"/>
        <v>0</v>
      </c>
    </row>
    <row r="16" spans="1:12" x14ac:dyDescent="0.2">
      <c r="A16" s="56">
        <v>12</v>
      </c>
      <c r="B16" s="55"/>
      <c r="C16" s="55"/>
      <c r="D16" s="55">
        <v>0</v>
      </c>
      <c r="E16" s="10">
        <f t="shared" si="0"/>
        <v>0</v>
      </c>
      <c r="F16" s="55"/>
      <c r="G16" s="10">
        <f t="shared" si="1"/>
        <v>0</v>
      </c>
      <c r="H16" s="55"/>
      <c r="I16" s="10">
        <f t="shared" si="2"/>
        <v>0</v>
      </c>
      <c r="J16" s="55"/>
      <c r="K16" s="10">
        <f t="shared" si="3"/>
        <v>0</v>
      </c>
      <c r="L16" s="10">
        <f t="shared" si="4"/>
        <v>0</v>
      </c>
    </row>
    <row r="17" spans="1:12" x14ac:dyDescent="0.2">
      <c r="A17" s="56">
        <v>13</v>
      </c>
      <c r="B17" s="55"/>
      <c r="C17" s="55"/>
      <c r="D17" s="55">
        <v>0</v>
      </c>
      <c r="E17" s="10">
        <f t="shared" si="0"/>
        <v>0</v>
      </c>
      <c r="F17" s="55"/>
      <c r="G17" s="10">
        <f t="shared" si="1"/>
        <v>0</v>
      </c>
      <c r="H17" s="55"/>
      <c r="I17" s="10">
        <f t="shared" si="2"/>
        <v>0</v>
      </c>
      <c r="J17" s="55"/>
      <c r="K17" s="10">
        <f t="shared" si="3"/>
        <v>0</v>
      </c>
      <c r="L17" s="10">
        <f t="shared" si="4"/>
        <v>0</v>
      </c>
    </row>
    <row r="18" spans="1:12" x14ac:dyDescent="0.2">
      <c r="A18" s="56">
        <v>14</v>
      </c>
      <c r="B18" s="55"/>
      <c r="C18" s="55"/>
      <c r="D18" s="55">
        <v>0</v>
      </c>
      <c r="E18" s="10">
        <f t="shared" si="0"/>
        <v>0</v>
      </c>
      <c r="F18" s="55"/>
      <c r="G18" s="10">
        <f t="shared" si="1"/>
        <v>0</v>
      </c>
      <c r="H18" s="55"/>
      <c r="I18" s="10">
        <f t="shared" si="2"/>
        <v>0</v>
      </c>
      <c r="J18" s="55"/>
      <c r="K18" s="10">
        <f t="shared" si="3"/>
        <v>0</v>
      </c>
      <c r="L18" s="10">
        <f t="shared" si="4"/>
        <v>0</v>
      </c>
    </row>
    <row r="19" spans="1:12" x14ac:dyDescent="0.2">
      <c r="A19" s="56">
        <v>13</v>
      </c>
      <c r="B19" s="55"/>
      <c r="C19" s="55"/>
      <c r="D19" s="55">
        <v>0</v>
      </c>
      <c r="E19" s="10">
        <f t="shared" si="0"/>
        <v>0</v>
      </c>
      <c r="F19" s="55"/>
      <c r="G19" s="10">
        <f t="shared" si="1"/>
        <v>0</v>
      </c>
      <c r="H19" s="55"/>
      <c r="I19" s="10">
        <f t="shared" si="2"/>
        <v>0</v>
      </c>
      <c r="J19" s="55"/>
      <c r="K19" s="10">
        <f t="shared" si="3"/>
        <v>0</v>
      </c>
      <c r="L19" s="10">
        <f>K19+I19+G19+E19</f>
        <v>0</v>
      </c>
    </row>
    <row r="20" spans="1:12" x14ac:dyDescent="0.2">
      <c r="A20" s="56">
        <v>14</v>
      </c>
      <c r="B20" s="55"/>
      <c r="C20" s="55"/>
      <c r="D20" s="55">
        <v>0</v>
      </c>
      <c r="E20" s="10">
        <f t="shared" si="0"/>
        <v>0</v>
      </c>
      <c r="F20" s="55"/>
      <c r="G20" s="10">
        <f t="shared" si="1"/>
        <v>0</v>
      </c>
      <c r="H20" s="55"/>
      <c r="I20" s="10">
        <f t="shared" si="2"/>
        <v>0</v>
      </c>
      <c r="J20" s="55"/>
      <c r="K20" s="10">
        <f t="shared" si="3"/>
        <v>0</v>
      </c>
      <c r="L20" s="10">
        <f>K20+I20+G20+E20</f>
        <v>0</v>
      </c>
    </row>
    <row r="21" spans="1:12" x14ac:dyDescent="0.2">
      <c r="A21" s="56">
        <v>13</v>
      </c>
      <c r="B21" s="55"/>
      <c r="C21" s="55"/>
      <c r="D21" s="55">
        <v>0</v>
      </c>
      <c r="E21" s="10">
        <f t="shared" si="0"/>
        <v>0</v>
      </c>
      <c r="F21" s="55"/>
      <c r="G21" s="10">
        <f t="shared" si="1"/>
        <v>0</v>
      </c>
      <c r="H21" s="55"/>
      <c r="I21" s="10">
        <f t="shared" si="2"/>
        <v>0</v>
      </c>
      <c r="J21" s="55"/>
      <c r="K21" s="10">
        <f t="shared" si="3"/>
        <v>0</v>
      </c>
      <c r="L21" s="10">
        <f t="shared" si="4"/>
        <v>0</v>
      </c>
    </row>
    <row r="22" spans="1:12" x14ac:dyDescent="0.2">
      <c r="A22" s="56">
        <v>14</v>
      </c>
      <c r="B22" s="55"/>
      <c r="C22" s="55"/>
      <c r="D22" s="55">
        <v>0</v>
      </c>
      <c r="E22" s="10">
        <f t="shared" si="0"/>
        <v>0</v>
      </c>
      <c r="F22" s="55"/>
      <c r="G22" s="10">
        <f t="shared" si="1"/>
        <v>0</v>
      </c>
      <c r="H22" s="55"/>
      <c r="I22" s="10">
        <f t="shared" si="2"/>
        <v>0</v>
      </c>
      <c r="J22" s="55"/>
      <c r="K22" s="10">
        <f t="shared" si="3"/>
        <v>0</v>
      </c>
      <c r="L22" s="10">
        <f t="shared" si="4"/>
        <v>0</v>
      </c>
    </row>
    <row r="23" spans="1:12" x14ac:dyDescent="0.2">
      <c r="A23" s="56">
        <v>15</v>
      </c>
      <c r="B23" s="55"/>
      <c r="C23" s="55"/>
      <c r="D23" s="55">
        <v>0</v>
      </c>
      <c r="E23" s="10">
        <f t="shared" si="0"/>
        <v>0</v>
      </c>
      <c r="F23" s="55"/>
      <c r="G23" s="10">
        <f t="shared" si="1"/>
        <v>0</v>
      </c>
      <c r="H23" s="55"/>
      <c r="I23" s="10">
        <f t="shared" si="2"/>
        <v>0</v>
      </c>
      <c r="J23" s="55"/>
      <c r="K23" s="10">
        <f t="shared" si="3"/>
        <v>0</v>
      </c>
      <c r="L23" s="10">
        <f t="shared" si="4"/>
        <v>0</v>
      </c>
    </row>
    <row r="24" spans="1:12" x14ac:dyDescent="0.2">
      <c r="A24" s="24"/>
      <c r="B24" s="5" t="s">
        <v>0</v>
      </c>
      <c r="C24" s="10"/>
      <c r="D24" s="10"/>
      <c r="E24" s="7">
        <f>SUM(E5:E23)</f>
        <v>0</v>
      </c>
      <c r="F24" s="10"/>
      <c r="G24" s="7">
        <f>SUM(G5:G23)</f>
        <v>0</v>
      </c>
      <c r="H24" s="10"/>
      <c r="I24" s="7">
        <f>SUM(I5:I23)</f>
        <v>0</v>
      </c>
      <c r="J24" s="10"/>
      <c r="K24" s="7">
        <f>SUM(K5:K23)</f>
        <v>0</v>
      </c>
      <c r="L24" s="7">
        <f>SUM(L5:L23)</f>
        <v>0</v>
      </c>
    </row>
    <row r="27" spans="1:12" ht="15.75" x14ac:dyDescent="0.25">
      <c r="A27" s="11"/>
      <c r="B27" s="1"/>
      <c r="C27" s="1"/>
      <c r="D27" s="1"/>
      <c r="E27" s="1"/>
      <c r="F27" s="1"/>
      <c r="G27" s="1"/>
      <c r="H27" s="1"/>
      <c r="I27" s="1"/>
      <c r="J27" s="1"/>
      <c r="K27" s="1"/>
    </row>
  </sheetData>
  <phoneticPr fontId="0" type="noConversion"/>
  <printOptions horizontalCentered="1"/>
  <pageMargins left="0.54" right="0.48" top="0.25" bottom="0.25" header="0.25" footer="0.25"/>
  <pageSetup scale="90" orientation="landscape" horizontalDpi="180" verticalDpi="180" r:id="rId1"/>
  <headerFooter alignWithMargins="0">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Button 3">
              <controlPr defaultSize="0" print="0" autoFill="0" autoLine="0" autoPict="0" macro="[0]!Nambi7">
                <anchor moveWithCells="1" sizeWithCells="1">
                  <from>
                    <xdr:col>1</xdr:col>
                    <xdr:colOff>428625</xdr:colOff>
                    <xdr:row>27</xdr:row>
                    <xdr:rowOff>0</xdr:rowOff>
                  </from>
                  <to>
                    <xdr:col>1</xdr:col>
                    <xdr:colOff>2085975</xdr:colOff>
                    <xdr:row>27</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26"/>
  <sheetViews>
    <sheetView workbookViewId="0"/>
  </sheetViews>
  <sheetFormatPr defaultColWidth="9.140625" defaultRowHeight="12.75" x14ac:dyDescent="0.2"/>
  <cols>
    <col min="1" max="1" width="4.85546875" style="8" customWidth="1"/>
    <col min="2" max="2" width="37.140625" style="8" customWidth="1"/>
    <col min="3" max="3" width="8.85546875" style="8" customWidth="1"/>
    <col min="4" max="4" width="8.7109375" style="8" customWidth="1"/>
    <col min="5" max="5" width="10.42578125" style="8" customWidth="1"/>
    <col min="6" max="6" width="8.28515625" style="8" customWidth="1"/>
    <col min="7" max="7" width="10.5703125" style="8" customWidth="1"/>
    <col min="8" max="8" width="8.28515625" style="8" customWidth="1"/>
    <col min="9" max="9" width="11.5703125" style="8" customWidth="1"/>
    <col min="10" max="10" width="8.85546875" style="8" customWidth="1"/>
    <col min="11" max="11" width="11.42578125" style="8" customWidth="1"/>
    <col min="12" max="12" width="11.85546875" style="8" customWidth="1"/>
    <col min="13" max="16384" width="9.140625" style="8"/>
  </cols>
  <sheetData>
    <row r="1" spans="1:12" ht="15.75" x14ac:dyDescent="0.25">
      <c r="A1" s="11" t="s">
        <v>314</v>
      </c>
      <c r="B1" s="1"/>
      <c r="C1" s="1"/>
      <c r="D1" s="1"/>
      <c r="E1" s="1"/>
      <c r="F1" s="1"/>
      <c r="G1" s="1"/>
      <c r="H1" s="1"/>
      <c r="I1" s="1"/>
      <c r="J1" s="1"/>
      <c r="K1" s="1"/>
    </row>
    <row r="2" spans="1:12" x14ac:dyDescent="0.2">
      <c r="A2" s="3" t="s">
        <v>110</v>
      </c>
      <c r="B2" s="9"/>
      <c r="C2" s="9"/>
      <c r="D2" s="9"/>
      <c r="E2" s="9"/>
      <c r="F2" s="9"/>
      <c r="G2" s="9"/>
      <c r="H2" s="9"/>
      <c r="I2" s="9"/>
      <c r="J2" s="9"/>
      <c r="K2" s="9"/>
    </row>
    <row r="3" spans="1:12" x14ac:dyDescent="0.2">
      <c r="A3" s="3" t="s">
        <v>111</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x14ac:dyDescent="0.2">
      <c r="A5" s="56"/>
      <c r="B5" s="58"/>
      <c r="C5" s="55"/>
      <c r="D5" s="55"/>
      <c r="E5" s="10">
        <f>$C5*D5</f>
        <v>0</v>
      </c>
      <c r="F5" s="55"/>
      <c r="G5" s="10">
        <f>$C5*F5</f>
        <v>0</v>
      </c>
      <c r="H5" s="55"/>
      <c r="I5" s="10">
        <f>$C5*H5</f>
        <v>0</v>
      </c>
      <c r="J5" s="55"/>
      <c r="K5" s="10">
        <f>$C5*J5</f>
        <v>0</v>
      </c>
      <c r="L5" s="10">
        <f>K5+I5+G5+E5</f>
        <v>0</v>
      </c>
    </row>
    <row r="6" spans="1:12" x14ac:dyDescent="0.2">
      <c r="A6" s="56"/>
      <c r="B6" s="59"/>
      <c r="C6" s="55">
        <v>0</v>
      </c>
      <c r="D6" s="55">
        <v>0</v>
      </c>
      <c r="E6" s="10">
        <f t="shared" ref="E6:E25" si="0">$C6*D6</f>
        <v>0</v>
      </c>
      <c r="F6" s="55">
        <v>0</v>
      </c>
      <c r="G6" s="10">
        <f t="shared" ref="G6:G25" si="1">$C6*F6</f>
        <v>0</v>
      </c>
      <c r="H6" s="55"/>
      <c r="I6" s="10">
        <f t="shared" ref="I6:I25" si="2">$C6*H6</f>
        <v>0</v>
      </c>
      <c r="J6" s="55"/>
      <c r="K6" s="10">
        <f t="shared" ref="K6:K25" si="3">$C6*J6</f>
        <v>0</v>
      </c>
      <c r="L6" s="10">
        <f t="shared" ref="L6:L25" si="4">K6+I6+G6+E6</f>
        <v>0</v>
      </c>
    </row>
    <row r="7" spans="1:12" x14ac:dyDescent="0.2">
      <c r="A7" s="56"/>
      <c r="B7" s="59"/>
      <c r="C7" s="55">
        <v>0</v>
      </c>
      <c r="D7" s="55">
        <v>0</v>
      </c>
      <c r="E7" s="10">
        <f t="shared" si="0"/>
        <v>0</v>
      </c>
      <c r="F7" s="55">
        <v>0</v>
      </c>
      <c r="G7" s="10">
        <f t="shared" si="1"/>
        <v>0</v>
      </c>
      <c r="H7" s="55"/>
      <c r="I7" s="10">
        <f t="shared" si="2"/>
        <v>0</v>
      </c>
      <c r="J7" s="55"/>
      <c r="K7" s="10">
        <f t="shared" si="3"/>
        <v>0</v>
      </c>
      <c r="L7" s="10">
        <f t="shared" si="4"/>
        <v>0</v>
      </c>
    </row>
    <row r="8" spans="1:12" x14ac:dyDescent="0.2">
      <c r="A8" s="56"/>
      <c r="B8" s="57"/>
      <c r="C8" s="55">
        <v>0</v>
      </c>
      <c r="D8" s="55">
        <v>0</v>
      </c>
      <c r="E8" s="10">
        <f t="shared" si="0"/>
        <v>0</v>
      </c>
      <c r="F8" s="55">
        <v>0</v>
      </c>
      <c r="G8" s="10">
        <f t="shared" si="1"/>
        <v>0</v>
      </c>
      <c r="H8" s="55"/>
      <c r="I8" s="10">
        <f t="shared" si="2"/>
        <v>0</v>
      </c>
      <c r="J8" s="55"/>
      <c r="K8" s="10">
        <f t="shared" si="3"/>
        <v>0</v>
      </c>
      <c r="L8" s="10">
        <f t="shared" si="4"/>
        <v>0</v>
      </c>
    </row>
    <row r="9" spans="1:12" x14ac:dyDescent="0.2">
      <c r="A9" s="56"/>
      <c r="B9" s="59"/>
      <c r="C9" s="55">
        <v>0</v>
      </c>
      <c r="D9" s="55">
        <v>0</v>
      </c>
      <c r="E9" s="10">
        <f t="shared" si="0"/>
        <v>0</v>
      </c>
      <c r="F9" s="55">
        <v>0</v>
      </c>
      <c r="G9" s="10">
        <f t="shared" si="1"/>
        <v>0</v>
      </c>
      <c r="H9" s="55"/>
      <c r="I9" s="10">
        <f t="shared" si="2"/>
        <v>0</v>
      </c>
      <c r="J9" s="55"/>
      <c r="K9" s="10">
        <f t="shared" si="3"/>
        <v>0</v>
      </c>
      <c r="L9" s="10">
        <f t="shared" si="4"/>
        <v>0</v>
      </c>
    </row>
    <row r="10" spans="1:12" x14ac:dyDescent="0.2">
      <c r="A10" s="56"/>
      <c r="B10" s="59"/>
      <c r="C10" s="55">
        <v>0</v>
      </c>
      <c r="D10" s="55">
        <v>0</v>
      </c>
      <c r="E10" s="10">
        <f t="shared" si="0"/>
        <v>0</v>
      </c>
      <c r="F10" s="55">
        <v>0</v>
      </c>
      <c r="G10" s="10">
        <f t="shared" si="1"/>
        <v>0</v>
      </c>
      <c r="H10" s="55"/>
      <c r="I10" s="10">
        <f t="shared" si="2"/>
        <v>0</v>
      </c>
      <c r="J10" s="55"/>
      <c r="K10" s="10">
        <f t="shared" si="3"/>
        <v>0</v>
      </c>
      <c r="L10" s="10">
        <f t="shared" si="4"/>
        <v>0</v>
      </c>
    </row>
    <row r="11" spans="1:12" x14ac:dyDescent="0.2">
      <c r="A11" s="56"/>
      <c r="B11" s="55"/>
      <c r="C11" s="55">
        <v>0</v>
      </c>
      <c r="D11" s="55">
        <v>0</v>
      </c>
      <c r="E11" s="10">
        <f t="shared" si="0"/>
        <v>0</v>
      </c>
      <c r="F11" s="55">
        <v>0</v>
      </c>
      <c r="G11" s="10">
        <f t="shared" si="1"/>
        <v>0</v>
      </c>
      <c r="H11" s="55"/>
      <c r="I11" s="10">
        <f t="shared" si="2"/>
        <v>0</v>
      </c>
      <c r="J11" s="55"/>
      <c r="K11" s="10">
        <f t="shared" si="3"/>
        <v>0</v>
      </c>
      <c r="L11" s="10">
        <f t="shared" si="4"/>
        <v>0</v>
      </c>
    </row>
    <row r="12" spans="1:12" x14ac:dyDescent="0.2">
      <c r="A12" s="56"/>
      <c r="B12" s="55"/>
      <c r="C12" s="55"/>
      <c r="D12" s="55">
        <v>0</v>
      </c>
      <c r="E12" s="10">
        <f t="shared" si="0"/>
        <v>0</v>
      </c>
      <c r="F12" s="55"/>
      <c r="G12" s="10">
        <f t="shared" si="1"/>
        <v>0</v>
      </c>
      <c r="H12" s="55"/>
      <c r="I12" s="10">
        <f t="shared" si="2"/>
        <v>0</v>
      </c>
      <c r="J12" s="55"/>
      <c r="K12" s="10">
        <f t="shared" si="3"/>
        <v>0</v>
      </c>
      <c r="L12" s="10">
        <f t="shared" si="4"/>
        <v>0</v>
      </c>
    </row>
    <row r="13" spans="1:12" x14ac:dyDescent="0.2">
      <c r="A13" s="56"/>
      <c r="B13" s="55"/>
      <c r="C13" s="55"/>
      <c r="D13" s="55">
        <v>0</v>
      </c>
      <c r="E13" s="10">
        <f t="shared" si="0"/>
        <v>0</v>
      </c>
      <c r="F13" s="55"/>
      <c r="G13" s="10">
        <f t="shared" si="1"/>
        <v>0</v>
      </c>
      <c r="H13" s="55"/>
      <c r="I13" s="10">
        <f t="shared" si="2"/>
        <v>0</v>
      </c>
      <c r="J13" s="55"/>
      <c r="K13" s="10">
        <f t="shared" si="3"/>
        <v>0</v>
      </c>
      <c r="L13" s="10">
        <f t="shared" si="4"/>
        <v>0</v>
      </c>
    </row>
    <row r="14" spans="1:12" x14ac:dyDescent="0.2">
      <c r="A14" s="56"/>
      <c r="B14" s="55"/>
      <c r="C14" s="55"/>
      <c r="D14" s="55">
        <v>0</v>
      </c>
      <c r="E14" s="10">
        <f t="shared" si="0"/>
        <v>0</v>
      </c>
      <c r="F14" s="55"/>
      <c r="G14" s="10">
        <f t="shared" si="1"/>
        <v>0</v>
      </c>
      <c r="H14" s="55"/>
      <c r="I14" s="10">
        <f t="shared" si="2"/>
        <v>0</v>
      </c>
      <c r="J14" s="55"/>
      <c r="K14" s="10">
        <f t="shared" si="3"/>
        <v>0</v>
      </c>
      <c r="L14" s="10">
        <f t="shared" si="4"/>
        <v>0</v>
      </c>
    </row>
    <row r="15" spans="1:12" x14ac:dyDescent="0.2">
      <c r="A15" s="56"/>
      <c r="B15" s="55"/>
      <c r="C15" s="55"/>
      <c r="D15" s="55">
        <v>0</v>
      </c>
      <c r="E15" s="10">
        <f t="shared" si="0"/>
        <v>0</v>
      </c>
      <c r="F15" s="55"/>
      <c r="G15" s="10">
        <f t="shared" si="1"/>
        <v>0</v>
      </c>
      <c r="H15" s="55"/>
      <c r="I15" s="10">
        <f t="shared" si="2"/>
        <v>0</v>
      </c>
      <c r="J15" s="55"/>
      <c r="K15" s="10">
        <f t="shared" si="3"/>
        <v>0</v>
      </c>
      <c r="L15" s="10">
        <f t="shared" si="4"/>
        <v>0</v>
      </c>
    </row>
    <row r="16" spans="1:12" x14ac:dyDescent="0.2">
      <c r="A16" s="56"/>
      <c r="B16" s="55"/>
      <c r="C16" s="55"/>
      <c r="D16" s="55">
        <v>0</v>
      </c>
      <c r="E16" s="10">
        <f t="shared" si="0"/>
        <v>0</v>
      </c>
      <c r="F16" s="55"/>
      <c r="G16" s="10">
        <f t="shared" si="1"/>
        <v>0</v>
      </c>
      <c r="H16" s="55"/>
      <c r="I16" s="10">
        <f t="shared" si="2"/>
        <v>0</v>
      </c>
      <c r="J16" s="55"/>
      <c r="K16" s="10">
        <f t="shared" si="3"/>
        <v>0</v>
      </c>
      <c r="L16" s="10">
        <f t="shared" si="4"/>
        <v>0</v>
      </c>
    </row>
    <row r="17" spans="1:12" x14ac:dyDescent="0.2">
      <c r="A17" s="56"/>
      <c r="B17" s="55"/>
      <c r="C17" s="55"/>
      <c r="D17" s="55">
        <v>0</v>
      </c>
      <c r="E17" s="10">
        <f t="shared" si="0"/>
        <v>0</v>
      </c>
      <c r="F17" s="55"/>
      <c r="G17" s="10">
        <f t="shared" si="1"/>
        <v>0</v>
      </c>
      <c r="H17" s="55"/>
      <c r="I17" s="10">
        <f t="shared" si="2"/>
        <v>0</v>
      </c>
      <c r="J17" s="55"/>
      <c r="K17" s="10">
        <f t="shared" si="3"/>
        <v>0</v>
      </c>
      <c r="L17" s="10">
        <f t="shared" si="4"/>
        <v>0</v>
      </c>
    </row>
    <row r="18" spans="1:12" x14ac:dyDescent="0.2">
      <c r="A18" s="56"/>
      <c r="B18" s="55"/>
      <c r="C18" s="55"/>
      <c r="D18" s="55">
        <v>0</v>
      </c>
      <c r="E18" s="10">
        <f t="shared" si="0"/>
        <v>0</v>
      </c>
      <c r="F18" s="55"/>
      <c r="G18" s="10">
        <f t="shared" si="1"/>
        <v>0</v>
      </c>
      <c r="H18" s="55"/>
      <c r="I18" s="10">
        <f t="shared" si="2"/>
        <v>0</v>
      </c>
      <c r="J18" s="55"/>
      <c r="K18" s="10">
        <f t="shared" si="3"/>
        <v>0</v>
      </c>
      <c r="L18" s="10">
        <f t="shared" si="4"/>
        <v>0</v>
      </c>
    </row>
    <row r="19" spans="1:12" x14ac:dyDescent="0.2">
      <c r="A19" s="56"/>
      <c r="B19" s="55"/>
      <c r="C19" s="55"/>
      <c r="D19" s="55">
        <v>0</v>
      </c>
      <c r="E19" s="10">
        <f t="shared" si="0"/>
        <v>0</v>
      </c>
      <c r="F19" s="55"/>
      <c r="G19" s="10">
        <f t="shared" si="1"/>
        <v>0</v>
      </c>
      <c r="H19" s="55"/>
      <c r="I19" s="10">
        <f t="shared" si="2"/>
        <v>0</v>
      </c>
      <c r="J19" s="55"/>
      <c r="K19" s="10">
        <f t="shared" si="3"/>
        <v>0</v>
      </c>
      <c r="L19" s="10">
        <f t="shared" si="4"/>
        <v>0</v>
      </c>
    </row>
    <row r="20" spans="1:12" x14ac:dyDescent="0.2">
      <c r="A20" s="56"/>
      <c r="B20" s="55"/>
      <c r="C20" s="55"/>
      <c r="D20" s="55">
        <v>0</v>
      </c>
      <c r="E20" s="10">
        <f t="shared" si="0"/>
        <v>0</v>
      </c>
      <c r="F20" s="55"/>
      <c r="G20" s="10">
        <f t="shared" si="1"/>
        <v>0</v>
      </c>
      <c r="H20" s="55"/>
      <c r="I20" s="10">
        <f t="shared" si="2"/>
        <v>0</v>
      </c>
      <c r="J20" s="55"/>
      <c r="K20" s="10">
        <f t="shared" si="3"/>
        <v>0</v>
      </c>
      <c r="L20" s="10">
        <f t="shared" si="4"/>
        <v>0</v>
      </c>
    </row>
    <row r="21" spans="1:12" x14ac:dyDescent="0.2">
      <c r="A21" s="56"/>
      <c r="B21" s="55"/>
      <c r="C21" s="55"/>
      <c r="D21" s="55">
        <v>0</v>
      </c>
      <c r="E21" s="10">
        <f t="shared" si="0"/>
        <v>0</v>
      </c>
      <c r="F21" s="55"/>
      <c r="G21" s="10">
        <f t="shared" si="1"/>
        <v>0</v>
      </c>
      <c r="H21" s="55"/>
      <c r="I21" s="10">
        <f t="shared" si="2"/>
        <v>0</v>
      </c>
      <c r="J21" s="55"/>
      <c r="K21" s="10">
        <f t="shared" si="3"/>
        <v>0</v>
      </c>
      <c r="L21" s="10">
        <f t="shared" si="4"/>
        <v>0</v>
      </c>
    </row>
    <row r="22" spans="1:12" x14ac:dyDescent="0.2">
      <c r="A22" s="56"/>
      <c r="B22" s="55"/>
      <c r="C22" s="55"/>
      <c r="D22" s="55">
        <v>0</v>
      </c>
      <c r="E22" s="10">
        <f t="shared" si="0"/>
        <v>0</v>
      </c>
      <c r="F22" s="55"/>
      <c r="G22" s="10">
        <f t="shared" si="1"/>
        <v>0</v>
      </c>
      <c r="H22" s="55"/>
      <c r="I22" s="10">
        <f t="shared" si="2"/>
        <v>0</v>
      </c>
      <c r="J22" s="55"/>
      <c r="K22" s="10">
        <f t="shared" si="3"/>
        <v>0</v>
      </c>
      <c r="L22" s="10">
        <f t="shared" si="4"/>
        <v>0</v>
      </c>
    </row>
    <row r="23" spans="1:12" x14ac:dyDescent="0.2">
      <c r="A23" s="56"/>
      <c r="B23" s="55"/>
      <c r="C23" s="55"/>
      <c r="D23" s="55">
        <v>0</v>
      </c>
      <c r="E23" s="10">
        <f t="shared" si="0"/>
        <v>0</v>
      </c>
      <c r="F23" s="55"/>
      <c r="G23" s="10">
        <f t="shared" si="1"/>
        <v>0</v>
      </c>
      <c r="H23" s="55"/>
      <c r="I23" s="10">
        <f t="shared" si="2"/>
        <v>0</v>
      </c>
      <c r="J23" s="55"/>
      <c r="K23" s="10">
        <f t="shared" si="3"/>
        <v>0</v>
      </c>
      <c r="L23" s="10">
        <f t="shared" si="4"/>
        <v>0</v>
      </c>
    </row>
    <row r="24" spans="1:12" x14ac:dyDescent="0.2">
      <c r="A24" s="56"/>
      <c r="B24" s="55"/>
      <c r="C24" s="55"/>
      <c r="D24" s="55">
        <v>0</v>
      </c>
      <c r="E24" s="10">
        <f t="shared" si="0"/>
        <v>0</v>
      </c>
      <c r="F24" s="55"/>
      <c r="G24" s="10">
        <f t="shared" si="1"/>
        <v>0</v>
      </c>
      <c r="H24" s="55"/>
      <c r="I24" s="10">
        <f t="shared" si="2"/>
        <v>0</v>
      </c>
      <c r="J24" s="55"/>
      <c r="K24" s="10">
        <f t="shared" si="3"/>
        <v>0</v>
      </c>
      <c r="L24" s="10">
        <f t="shared" si="4"/>
        <v>0</v>
      </c>
    </row>
    <row r="25" spans="1:12" x14ac:dyDescent="0.2">
      <c r="A25" s="56"/>
      <c r="B25" s="55"/>
      <c r="C25" s="55"/>
      <c r="D25" s="55">
        <v>0</v>
      </c>
      <c r="E25" s="10">
        <f t="shared" si="0"/>
        <v>0</v>
      </c>
      <c r="F25" s="55"/>
      <c r="G25" s="10">
        <f t="shared" si="1"/>
        <v>0</v>
      </c>
      <c r="H25" s="55"/>
      <c r="I25" s="10">
        <f t="shared" si="2"/>
        <v>0</v>
      </c>
      <c r="J25" s="55"/>
      <c r="K25" s="10">
        <f t="shared" si="3"/>
        <v>0</v>
      </c>
      <c r="L25" s="10">
        <f t="shared" si="4"/>
        <v>0</v>
      </c>
    </row>
    <row r="26" spans="1:12" x14ac:dyDescent="0.2">
      <c r="A26" s="24"/>
      <c r="B26" s="5" t="s">
        <v>0</v>
      </c>
      <c r="C26" s="10"/>
      <c r="D26" s="10"/>
      <c r="E26" s="7">
        <f>SUM(E5:E25)</f>
        <v>0</v>
      </c>
      <c r="F26" s="10"/>
      <c r="G26" s="7">
        <f>SUM(G5:G25)</f>
        <v>0</v>
      </c>
      <c r="H26" s="10"/>
      <c r="I26" s="7">
        <f>SUM(I5:I25)</f>
        <v>0</v>
      </c>
      <c r="J26" s="10"/>
      <c r="K26" s="7">
        <f>SUM(K5:K25)</f>
        <v>0</v>
      </c>
      <c r="L26" s="7">
        <f>SUM(L5:L25)</f>
        <v>0</v>
      </c>
    </row>
  </sheetData>
  <phoneticPr fontId="0" type="noConversion"/>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102"/>
  <sheetViews>
    <sheetView topLeftCell="A25" workbookViewId="0"/>
  </sheetViews>
  <sheetFormatPr defaultColWidth="9.140625" defaultRowHeight="12.75" x14ac:dyDescent="0.2"/>
  <cols>
    <col min="1" max="1" width="4.85546875" style="8" customWidth="1"/>
    <col min="2" max="2" width="44" style="8" customWidth="1"/>
    <col min="3" max="3" width="8.85546875" style="8" customWidth="1"/>
    <col min="4" max="4" width="8.7109375" style="8" customWidth="1"/>
    <col min="5" max="5" width="10.42578125" style="8" customWidth="1"/>
    <col min="6" max="6" width="8.28515625" style="8" customWidth="1"/>
    <col min="7" max="7" width="13" style="8" customWidth="1"/>
    <col min="8" max="8" width="8.28515625" style="8" customWidth="1"/>
    <col min="9" max="9" width="11.5703125" style="8" customWidth="1"/>
    <col min="10" max="10" width="8.85546875" style="8" customWidth="1"/>
    <col min="11" max="11" width="11.42578125" style="8" customWidth="1"/>
    <col min="12" max="12" width="14.7109375" style="8" customWidth="1"/>
    <col min="13" max="16384" width="9.140625" style="8"/>
  </cols>
  <sheetData>
    <row r="1" spans="1:12" ht="15.75" x14ac:dyDescent="0.25">
      <c r="A1" s="11" t="s">
        <v>314</v>
      </c>
      <c r="B1" s="1"/>
      <c r="C1" s="1"/>
      <c r="D1" s="1"/>
      <c r="E1" s="1"/>
      <c r="F1" s="1"/>
      <c r="G1" s="1"/>
      <c r="H1" s="1"/>
      <c r="I1" s="1"/>
      <c r="J1" s="1"/>
      <c r="K1" s="1"/>
    </row>
    <row r="2" spans="1:12" x14ac:dyDescent="0.2">
      <c r="A2" s="3" t="s">
        <v>112</v>
      </c>
      <c r="B2" s="9"/>
      <c r="C2" s="9"/>
      <c r="D2" s="9"/>
      <c r="E2" s="9"/>
      <c r="F2" s="9"/>
      <c r="G2" s="9"/>
      <c r="H2" s="9"/>
      <c r="I2" s="9"/>
      <c r="J2" s="9"/>
      <c r="K2" s="9"/>
    </row>
    <row r="3" spans="1:12" x14ac:dyDescent="0.2">
      <c r="A3" s="3" t="s">
        <v>113</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x14ac:dyDescent="0.2">
      <c r="A5" s="56">
        <v>1</v>
      </c>
      <c r="B5" s="58"/>
      <c r="C5" s="55"/>
      <c r="D5" s="55"/>
      <c r="E5" s="10">
        <f>$C5*D5</f>
        <v>0</v>
      </c>
      <c r="F5" s="55"/>
      <c r="G5" s="10">
        <f>$C5*F5</f>
        <v>0</v>
      </c>
      <c r="H5" s="55"/>
      <c r="I5" s="10">
        <f>$C5*H5</f>
        <v>0</v>
      </c>
      <c r="J5" s="55"/>
      <c r="K5" s="10">
        <f>$C5*J5</f>
        <v>0</v>
      </c>
      <c r="L5" s="10">
        <f>K5+I5+G5+E5</f>
        <v>0</v>
      </c>
    </row>
    <row r="6" spans="1:12" x14ac:dyDescent="0.2">
      <c r="A6" s="56">
        <v>2</v>
      </c>
      <c r="B6" s="59"/>
      <c r="C6" s="55">
        <v>0</v>
      </c>
      <c r="D6" s="55">
        <v>0</v>
      </c>
      <c r="E6" s="10">
        <f t="shared" ref="E6:E17" si="0">$C6*D6</f>
        <v>0</v>
      </c>
      <c r="F6" s="55">
        <v>0</v>
      </c>
      <c r="G6" s="10">
        <f t="shared" ref="G6:G17" si="1">$C6*F6</f>
        <v>0</v>
      </c>
      <c r="H6" s="55"/>
      <c r="I6" s="10">
        <f t="shared" ref="I6:I17" si="2">$C6*H6</f>
        <v>0</v>
      </c>
      <c r="J6" s="55"/>
      <c r="K6" s="10">
        <f t="shared" ref="K6:K17" si="3">$C6*J6</f>
        <v>0</v>
      </c>
      <c r="L6" s="10">
        <f t="shared" ref="L6:L17" si="4">K6+I6+G6+E6</f>
        <v>0</v>
      </c>
    </row>
    <row r="7" spans="1:12" x14ac:dyDescent="0.2">
      <c r="A7" s="56">
        <v>3</v>
      </c>
      <c r="B7" s="59"/>
      <c r="C7" s="55">
        <v>0</v>
      </c>
      <c r="D7" s="55">
        <v>0</v>
      </c>
      <c r="E7" s="10">
        <f t="shared" si="0"/>
        <v>0</v>
      </c>
      <c r="F7" s="55">
        <v>0</v>
      </c>
      <c r="G7" s="10">
        <f t="shared" si="1"/>
        <v>0</v>
      </c>
      <c r="H7" s="55"/>
      <c r="I7" s="10">
        <f t="shared" si="2"/>
        <v>0</v>
      </c>
      <c r="J7" s="55"/>
      <c r="K7" s="10">
        <f t="shared" si="3"/>
        <v>0</v>
      </c>
      <c r="L7" s="10">
        <f t="shared" si="4"/>
        <v>0</v>
      </c>
    </row>
    <row r="8" spans="1:12" x14ac:dyDescent="0.2">
      <c r="A8" s="56">
        <v>4</v>
      </c>
      <c r="B8" s="57"/>
      <c r="C8" s="55">
        <v>0</v>
      </c>
      <c r="D8" s="55">
        <v>0</v>
      </c>
      <c r="E8" s="10">
        <f t="shared" si="0"/>
        <v>0</v>
      </c>
      <c r="F8" s="55">
        <v>0</v>
      </c>
      <c r="G8" s="10">
        <f t="shared" si="1"/>
        <v>0</v>
      </c>
      <c r="H8" s="55"/>
      <c r="I8" s="10">
        <f t="shared" si="2"/>
        <v>0</v>
      </c>
      <c r="J8" s="55"/>
      <c r="K8" s="10">
        <f t="shared" si="3"/>
        <v>0</v>
      </c>
      <c r="L8" s="10">
        <f t="shared" si="4"/>
        <v>0</v>
      </c>
    </row>
    <row r="9" spans="1:12" x14ac:dyDescent="0.2">
      <c r="A9" s="56">
        <v>5</v>
      </c>
      <c r="B9" s="59"/>
      <c r="C9" s="55">
        <v>0</v>
      </c>
      <c r="D9" s="55">
        <v>0</v>
      </c>
      <c r="E9" s="10">
        <f t="shared" si="0"/>
        <v>0</v>
      </c>
      <c r="F9" s="55">
        <v>0</v>
      </c>
      <c r="G9" s="10">
        <f t="shared" si="1"/>
        <v>0</v>
      </c>
      <c r="H9" s="55"/>
      <c r="I9" s="10">
        <f t="shared" si="2"/>
        <v>0</v>
      </c>
      <c r="J9" s="55"/>
      <c r="K9" s="10">
        <f t="shared" si="3"/>
        <v>0</v>
      </c>
      <c r="L9" s="10">
        <f t="shared" si="4"/>
        <v>0</v>
      </c>
    </row>
    <row r="10" spans="1:12" x14ac:dyDescent="0.2">
      <c r="A10" s="56">
        <v>6</v>
      </c>
      <c r="B10" s="59"/>
      <c r="C10" s="55">
        <v>0</v>
      </c>
      <c r="D10" s="55">
        <v>0</v>
      </c>
      <c r="E10" s="10">
        <f t="shared" si="0"/>
        <v>0</v>
      </c>
      <c r="F10" s="55">
        <v>0</v>
      </c>
      <c r="G10" s="10">
        <f t="shared" si="1"/>
        <v>0</v>
      </c>
      <c r="H10" s="55"/>
      <c r="I10" s="10">
        <f t="shared" si="2"/>
        <v>0</v>
      </c>
      <c r="J10" s="55"/>
      <c r="K10" s="10">
        <f t="shared" si="3"/>
        <v>0</v>
      </c>
      <c r="L10" s="10">
        <f t="shared" si="4"/>
        <v>0</v>
      </c>
    </row>
    <row r="11" spans="1:12" x14ac:dyDescent="0.2">
      <c r="A11" s="56">
        <v>7</v>
      </c>
      <c r="B11" s="55"/>
      <c r="C11" s="55">
        <v>0</v>
      </c>
      <c r="D11" s="55">
        <v>0</v>
      </c>
      <c r="E11" s="10">
        <f t="shared" si="0"/>
        <v>0</v>
      </c>
      <c r="F11" s="55">
        <v>0</v>
      </c>
      <c r="G11" s="10">
        <f t="shared" si="1"/>
        <v>0</v>
      </c>
      <c r="H11" s="55"/>
      <c r="I11" s="10">
        <f t="shared" si="2"/>
        <v>0</v>
      </c>
      <c r="J11" s="55"/>
      <c r="K11" s="10">
        <f t="shared" si="3"/>
        <v>0</v>
      </c>
      <c r="L11" s="10">
        <f t="shared" si="4"/>
        <v>0</v>
      </c>
    </row>
    <row r="12" spans="1:12" x14ac:dyDescent="0.2">
      <c r="A12" s="56">
        <v>8</v>
      </c>
      <c r="B12" s="55"/>
      <c r="C12" s="55"/>
      <c r="D12" s="55">
        <v>0</v>
      </c>
      <c r="E12" s="10">
        <f t="shared" si="0"/>
        <v>0</v>
      </c>
      <c r="F12" s="55"/>
      <c r="G12" s="10">
        <f t="shared" si="1"/>
        <v>0</v>
      </c>
      <c r="H12" s="55"/>
      <c r="I12" s="10">
        <f t="shared" si="2"/>
        <v>0</v>
      </c>
      <c r="J12" s="55"/>
      <c r="K12" s="10">
        <f t="shared" si="3"/>
        <v>0</v>
      </c>
      <c r="L12" s="10">
        <f t="shared" si="4"/>
        <v>0</v>
      </c>
    </row>
    <row r="13" spans="1:12" x14ac:dyDescent="0.2">
      <c r="A13" s="56">
        <v>9</v>
      </c>
      <c r="B13" s="55"/>
      <c r="C13" s="55"/>
      <c r="D13" s="55">
        <v>0</v>
      </c>
      <c r="E13" s="10">
        <f t="shared" si="0"/>
        <v>0</v>
      </c>
      <c r="F13" s="55"/>
      <c r="G13" s="10">
        <f t="shared" si="1"/>
        <v>0</v>
      </c>
      <c r="H13" s="55"/>
      <c r="I13" s="10">
        <f t="shared" si="2"/>
        <v>0</v>
      </c>
      <c r="J13" s="55"/>
      <c r="K13" s="10">
        <f t="shared" si="3"/>
        <v>0</v>
      </c>
      <c r="L13" s="10">
        <f t="shared" si="4"/>
        <v>0</v>
      </c>
    </row>
    <row r="14" spans="1:12" x14ac:dyDescent="0.2">
      <c r="A14" s="56">
        <v>10</v>
      </c>
      <c r="B14" s="55"/>
      <c r="C14" s="55"/>
      <c r="D14" s="55">
        <v>0</v>
      </c>
      <c r="E14" s="10">
        <f t="shared" si="0"/>
        <v>0</v>
      </c>
      <c r="F14" s="55"/>
      <c r="G14" s="10">
        <f t="shared" si="1"/>
        <v>0</v>
      </c>
      <c r="H14" s="55"/>
      <c r="I14" s="10">
        <f t="shared" si="2"/>
        <v>0</v>
      </c>
      <c r="J14" s="55"/>
      <c r="K14" s="10">
        <f t="shared" si="3"/>
        <v>0</v>
      </c>
      <c r="L14" s="10">
        <f t="shared" si="4"/>
        <v>0</v>
      </c>
    </row>
    <row r="15" spans="1:12" x14ac:dyDescent="0.2">
      <c r="A15" s="56">
        <v>11</v>
      </c>
      <c r="B15" s="55"/>
      <c r="C15" s="55"/>
      <c r="D15" s="55">
        <v>0</v>
      </c>
      <c r="E15" s="10">
        <f t="shared" si="0"/>
        <v>0</v>
      </c>
      <c r="F15" s="55"/>
      <c r="G15" s="10">
        <f t="shared" si="1"/>
        <v>0</v>
      </c>
      <c r="H15" s="55"/>
      <c r="I15" s="10">
        <f t="shared" si="2"/>
        <v>0</v>
      </c>
      <c r="J15" s="55"/>
      <c r="K15" s="10">
        <f t="shared" si="3"/>
        <v>0</v>
      </c>
      <c r="L15" s="10">
        <f t="shared" si="4"/>
        <v>0</v>
      </c>
    </row>
    <row r="16" spans="1:12" x14ac:dyDescent="0.2">
      <c r="A16" s="56">
        <v>12</v>
      </c>
      <c r="B16" s="55"/>
      <c r="C16" s="55"/>
      <c r="D16" s="55">
        <v>0</v>
      </c>
      <c r="E16" s="10">
        <f t="shared" si="0"/>
        <v>0</v>
      </c>
      <c r="F16" s="55"/>
      <c r="G16" s="10">
        <f t="shared" si="1"/>
        <v>0</v>
      </c>
      <c r="H16" s="55"/>
      <c r="I16" s="10">
        <f t="shared" si="2"/>
        <v>0</v>
      </c>
      <c r="J16" s="55"/>
      <c r="K16" s="10">
        <f t="shared" si="3"/>
        <v>0</v>
      </c>
      <c r="L16" s="10">
        <f t="shared" si="4"/>
        <v>0</v>
      </c>
    </row>
    <row r="17" spans="1:12" x14ac:dyDescent="0.2">
      <c r="A17" s="56">
        <v>13</v>
      </c>
      <c r="B17" s="55"/>
      <c r="C17" s="55"/>
      <c r="D17" s="55">
        <v>0</v>
      </c>
      <c r="E17" s="10">
        <f t="shared" si="0"/>
        <v>0</v>
      </c>
      <c r="F17" s="55"/>
      <c r="G17" s="10">
        <f t="shared" si="1"/>
        <v>0</v>
      </c>
      <c r="H17" s="55"/>
      <c r="I17" s="10">
        <f t="shared" si="2"/>
        <v>0</v>
      </c>
      <c r="J17" s="55"/>
      <c r="K17" s="10">
        <f t="shared" si="3"/>
        <v>0</v>
      </c>
      <c r="L17" s="10">
        <f t="shared" si="4"/>
        <v>0</v>
      </c>
    </row>
    <row r="18" spans="1:12" x14ac:dyDescent="0.2">
      <c r="A18" s="24"/>
      <c r="B18" s="5" t="s">
        <v>0</v>
      </c>
      <c r="C18" s="10"/>
      <c r="D18" s="10"/>
      <c r="E18" s="7">
        <f>SUM(E5:E17)</f>
        <v>0</v>
      </c>
      <c r="F18" s="10"/>
      <c r="G18" s="7">
        <f>SUM(G5:G17)</f>
        <v>0</v>
      </c>
      <c r="H18" s="10"/>
      <c r="I18" s="7">
        <f>SUM(I5:I17)</f>
        <v>0</v>
      </c>
      <c r="J18" s="10"/>
      <c r="K18" s="7">
        <f>SUM(K5:K17)</f>
        <v>0</v>
      </c>
      <c r="L18" s="7">
        <f>SUM(L5:L17)</f>
        <v>0</v>
      </c>
    </row>
    <row r="22" spans="1:12" ht="15.75" x14ac:dyDescent="0.25">
      <c r="A22" s="11" t="s">
        <v>314</v>
      </c>
      <c r="B22" s="1"/>
      <c r="C22" s="1"/>
      <c r="D22" s="1"/>
      <c r="E22" s="1"/>
      <c r="F22" s="1"/>
      <c r="G22" s="1"/>
      <c r="H22" s="1"/>
      <c r="I22" s="1"/>
      <c r="J22" s="1"/>
      <c r="K22" s="1"/>
    </row>
    <row r="23" spans="1:12" x14ac:dyDescent="0.2">
      <c r="A23" s="3" t="s">
        <v>115</v>
      </c>
      <c r="B23" s="9"/>
      <c r="C23" s="9"/>
      <c r="D23" s="9"/>
      <c r="E23" s="9"/>
      <c r="F23" s="9"/>
      <c r="G23" s="9"/>
      <c r="H23" s="9"/>
      <c r="I23" s="9"/>
      <c r="J23" s="9"/>
      <c r="K23" s="9"/>
    </row>
    <row r="24" spans="1:12" x14ac:dyDescent="0.2">
      <c r="A24" s="3" t="s">
        <v>114</v>
      </c>
      <c r="B24" s="9"/>
      <c r="C24" s="9"/>
      <c r="D24" s="9"/>
      <c r="E24" s="9"/>
      <c r="F24" s="9"/>
      <c r="G24" s="9"/>
      <c r="H24" s="9"/>
      <c r="I24" s="9"/>
      <c r="J24" s="9"/>
      <c r="K24" s="9"/>
    </row>
    <row r="25" spans="1:12" ht="38.25" x14ac:dyDescent="0.2">
      <c r="A25" s="26" t="s">
        <v>28</v>
      </c>
      <c r="B25" s="25" t="s">
        <v>29</v>
      </c>
      <c r="C25" s="25" t="s">
        <v>19</v>
      </c>
      <c r="D25" s="26" t="s">
        <v>30</v>
      </c>
      <c r="E25" s="25" t="s">
        <v>21</v>
      </c>
      <c r="F25" s="26" t="s">
        <v>31</v>
      </c>
      <c r="G25" s="25" t="s">
        <v>21</v>
      </c>
      <c r="H25" s="26" t="s">
        <v>32</v>
      </c>
      <c r="I25" s="25" t="s">
        <v>21</v>
      </c>
      <c r="J25" s="26" t="s">
        <v>33</v>
      </c>
      <c r="K25" s="25" t="s">
        <v>21</v>
      </c>
      <c r="L25" s="26" t="s">
        <v>25</v>
      </c>
    </row>
    <row r="26" spans="1:12" x14ac:dyDescent="0.2">
      <c r="A26" s="56"/>
      <c r="B26" s="57"/>
      <c r="C26" s="55">
        <v>0</v>
      </c>
      <c r="D26" s="55"/>
      <c r="E26" s="10">
        <f>$C26*D26</f>
        <v>0</v>
      </c>
      <c r="F26" s="55"/>
      <c r="G26" s="10">
        <f>$C26*F26</f>
        <v>0</v>
      </c>
      <c r="H26" s="55"/>
      <c r="I26" s="10">
        <f>$C26*H26</f>
        <v>0</v>
      </c>
      <c r="J26" s="55">
        <v>0</v>
      </c>
      <c r="K26" s="10">
        <f>$C26*J26</f>
        <v>0</v>
      </c>
      <c r="L26" s="10">
        <f>K26+I26+G26+E26</f>
        <v>0</v>
      </c>
    </row>
    <row r="27" spans="1:12" x14ac:dyDescent="0.2">
      <c r="A27" s="56"/>
      <c r="B27" s="59"/>
      <c r="C27" s="55">
        <v>0</v>
      </c>
      <c r="D27" s="55">
        <v>0</v>
      </c>
      <c r="E27" s="10">
        <f>$C27*D27</f>
        <v>0</v>
      </c>
      <c r="F27" s="55">
        <v>0</v>
      </c>
      <c r="G27" s="10">
        <f>$C27*F27</f>
        <v>0</v>
      </c>
      <c r="H27" s="55"/>
      <c r="I27" s="10">
        <f>$C27*H27</f>
        <v>0</v>
      </c>
      <c r="J27" s="55"/>
      <c r="K27" s="10">
        <f>$C27*J27</f>
        <v>0</v>
      </c>
      <c r="L27" s="10">
        <f>K27+I27+G27+E27</f>
        <v>0</v>
      </c>
    </row>
    <row r="28" spans="1:12" x14ac:dyDescent="0.2">
      <c r="A28" s="56"/>
      <c r="B28" s="55"/>
      <c r="C28" s="55"/>
      <c r="D28" s="55">
        <v>0</v>
      </c>
      <c r="E28" s="10">
        <f>$C28*D28</f>
        <v>0</v>
      </c>
      <c r="F28" s="55"/>
      <c r="G28" s="10">
        <f>$C28*F28</f>
        <v>0</v>
      </c>
      <c r="H28" s="55"/>
      <c r="I28" s="10">
        <f>$C28*H28</f>
        <v>0</v>
      </c>
      <c r="J28" s="55"/>
      <c r="K28" s="10">
        <f>$C28*J28</f>
        <v>0</v>
      </c>
      <c r="L28" s="10">
        <f>K28+I28+G28+E28</f>
        <v>0</v>
      </c>
    </row>
    <row r="29" spans="1:12" x14ac:dyDescent="0.2">
      <c r="A29" s="24"/>
      <c r="B29" s="5" t="s">
        <v>0</v>
      </c>
      <c r="C29" s="10"/>
      <c r="D29" s="10"/>
      <c r="E29" s="7">
        <f>SUM(E26:E28)</f>
        <v>0</v>
      </c>
      <c r="F29" s="10"/>
      <c r="G29" s="7">
        <f>SUM(G26:G28)</f>
        <v>0</v>
      </c>
      <c r="H29" s="10"/>
      <c r="I29" s="7">
        <f>SUM(I26:I28)</f>
        <v>0</v>
      </c>
      <c r="J29" s="10"/>
      <c r="K29" s="7">
        <f>SUM(K26:K28)</f>
        <v>0</v>
      </c>
      <c r="L29" s="7">
        <f>SUM(L26:L28)</f>
        <v>0</v>
      </c>
    </row>
    <row r="32" spans="1:12" ht="15.75" x14ac:dyDescent="0.25">
      <c r="A32" s="11" t="s">
        <v>314</v>
      </c>
      <c r="B32" s="1"/>
      <c r="C32" s="1"/>
      <c r="D32" s="1"/>
      <c r="E32" s="1"/>
      <c r="F32" s="1"/>
      <c r="G32" s="1"/>
      <c r="H32" s="1"/>
      <c r="I32" s="1"/>
      <c r="J32" s="1"/>
      <c r="K32" s="1"/>
    </row>
    <row r="33" spans="1:12" x14ac:dyDescent="0.2">
      <c r="A33" s="3" t="s">
        <v>116</v>
      </c>
      <c r="B33" s="9"/>
      <c r="C33" s="9"/>
      <c r="D33" s="9"/>
      <c r="E33" s="9"/>
      <c r="F33" s="9"/>
      <c r="G33" s="9"/>
      <c r="H33" s="9"/>
      <c r="I33" s="9"/>
      <c r="J33" s="9"/>
      <c r="K33" s="9"/>
    </row>
    <row r="34" spans="1:12" x14ac:dyDescent="0.2">
      <c r="A34" s="3" t="s">
        <v>156</v>
      </c>
      <c r="B34" s="9"/>
      <c r="C34" s="9"/>
      <c r="D34" s="9"/>
      <c r="E34" s="9"/>
      <c r="F34" s="9"/>
      <c r="G34" s="9"/>
      <c r="H34" s="9"/>
      <c r="I34" s="9"/>
      <c r="J34" s="9"/>
      <c r="K34" s="9"/>
    </row>
    <row r="35" spans="1:12" ht="38.25" x14ac:dyDescent="0.2">
      <c r="A35" s="26" t="s">
        <v>28</v>
      </c>
      <c r="B35" s="25" t="s">
        <v>29</v>
      </c>
      <c r="C35" s="25" t="s">
        <v>19</v>
      </c>
      <c r="D35" s="26" t="s">
        <v>30</v>
      </c>
      <c r="E35" s="25" t="s">
        <v>21</v>
      </c>
      <c r="F35" s="26" t="s">
        <v>31</v>
      </c>
      <c r="G35" s="25" t="s">
        <v>21</v>
      </c>
      <c r="H35" s="26" t="s">
        <v>32</v>
      </c>
      <c r="I35" s="25" t="s">
        <v>21</v>
      </c>
      <c r="J35" s="26" t="s">
        <v>33</v>
      </c>
      <c r="K35" s="25" t="s">
        <v>21</v>
      </c>
      <c r="L35" s="26" t="s">
        <v>25</v>
      </c>
    </row>
    <row r="36" spans="1:12" x14ac:dyDescent="0.2">
      <c r="A36" s="56">
        <v>1</v>
      </c>
      <c r="B36" s="57" t="s">
        <v>327</v>
      </c>
      <c r="C36" s="55">
        <v>5</v>
      </c>
      <c r="D36" s="55">
        <v>0</v>
      </c>
      <c r="E36" s="10">
        <f>$C36*D36</f>
        <v>0</v>
      </c>
      <c r="F36" s="55">
        <v>2500</v>
      </c>
      <c r="G36" s="10">
        <f>$C36*F36</f>
        <v>12500</v>
      </c>
      <c r="H36" s="55"/>
      <c r="I36" s="10">
        <f>$C36*H36</f>
        <v>0</v>
      </c>
      <c r="J36" s="55">
        <v>0</v>
      </c>
      <c r="K36" s="10">
        <f>$C36*J36</f>
        <v>0</v>
      </c>
      <c r="L36" s="10">
        <f>K36+I36+G36+E36</f>
        <v>12500</v>
      </c>
    </row>
    <row r="37" spans="1:12" x14ac:dyDescent="0.2">
      <c r="A37" s="56">
        <v>2</v>
      </c>
      <c r="B37" s="59" t="s">
        <v>328</v>
      </c>
      <c r="C37" s="55">
        <v>150</v>
      </c>
      <c r="D37" s="55"/>
      <c r="E37" s="10">
        <f t="shared" ref="E37:E45" si="5">$C37*D37</f>
        <v>0</v>
      </c>
      <c r="F37" s="55">
        <v>500</v>
      </c>
      <c r="G37" s="10">
        <f t="shared" ref="G37:G45" si="6">$C37*F37</f>
        <v>75000</v>
      </c>
      <c r="H37" s="55"/>
      <c r="I37" s="10">
        <f t="shared" ref="I37:I45" si="7">$C37*H37</f>
        <v>0</v>
      </c>
      <c r="J37" s="55">
        <v>500</v>
      </c>
      <c r="K37" s="10">
        <f t="shared" ref="K37:K45" si="8">$C37*J37</f>
        <v>75000</v>
      </c>
      <c r="L37" s="10">
        <f t="shared" ref="L37:L45" si="9">K37+I37+G37+E37</f>
        <v>150000</v>
      </c>
    </row>
    <row r="38" spans="1:12" x14ac:dyDescent="0.2">
      <c r="A38" s="56">
        <v>3</v>
      </c>
      <c r="B38" s="59" t="s">
        <v>329</v>
      </c>
      <c r="C38" s="55">
        <v>2</v>
      </c>
      <c r="D38" s="55">
        <v>1000</v>
      </c>
      <c r="E38" s="10">
        <f t="shared" si="5"/>
        <v>2000</v>
      </c>
      <c r="F38" s="55">
        <v>1000</v>
      </c>
      <c r="G38" s="10">
        <f t="shared" si="6"/>
        <v>2000</v>
      </c>
      <c r="H38" s="55"/>
      <c r="I38" s="10">
        <f t="shared" si="7"/>
        <v>0</v>
      </c>
      <c r="J38" s="55"/>
      <c r="K38" s="10">
        <f t="shared" si="8"/>
        <v>0</v>
      </c>
      <c r="L38" s="10">
        <f t="shared" si="9"/>
        <v>4000</v>
      </c>
    </row>
    <row r="39" spans="1:12" x14ac:dyDescent="0.2">
      <c r="A39" s="56">
        <v>4</v>
      </c>
      <c r="B39" s="57" t="s">
        <v>330</v>
      </c>
      <c r="C39" s="55">
        <v>250</v>
      </c>
      <c r="D39" s="55">
        <v>400</v>
      </c>
      <c r="E39" s="10">
        <f t="shared" si="5"/>
        <v>100000</v>
      </c>
      <c r="F39" s="55"/>
      <c r="G39" s="10">
        <f t="shared" si="6"/>
        <v>0</v>
      </c>
      <c r="H39" s="55"/>
      <c r="I39" s="10">
        <f t="shared" si="7"/>
        <v>0</v>
      </c>
      <c r="J39" s="55">
        <v>0</v>
      </c>
      <c r="K39" s="10">
        <f t="shared" si="8"/>
        <v>0</v>
      </c>
      <c r="L39" s="10">
        <f t="shared" si="9"/>
        <v>100000</v>
      </c>
    </row>
    <row r="40" spans="1:12" x14ac:dyDescent="0.2">
      <c r="A40" s="56"/>
      <c r="B40" s="59"/>
      <c r="C40" s="55"/>
      <c r="D40" s="55"/>
      <c r="E40" s="10">
        <f t="shared" si="5"/>
        <v>0</v>
      </c>
      <c r="F40" s="55"/>
      <c r="G40" s="10">
        <f t="shared" si="6"/>
        <v>0</v>
      </c>
      <c r="H40" s="55"/>
      <c r="I40" s="10">
        <f t="shared" si="7"/>
        <v>0</v>
      </c>
      <c r="J40" s="55"/>
      <c r="K40" s="10">
        <f t="shared" si="8"/>
        <v>0</v>
      </c>
      <c r="L40" s="10">
        <f t="shared" si="9"/>
        <v>0</v>
      </c>
    </row>
    <row r="41" spans="1:12" x14ac:dyDescent="0.2">
      <c r="A41" s="56"/>
      <c r="B41" s="59"/>
      <c r="C41" s="55"/>
      <c r="D41" s="55"/>
      <c r="E41" s="10">
        <f t="shared" si="5"/>
        <v>0</v>
      </c>
      <c r="F41" s="55"/>
      <c r="G41" s="10">
        <f t="shared" si="6"/>
        <v>0</v>
      </c>
      <c r="H41" s="55"/>
      <c r="I41" s="10">
        <f t="shared" si="7"/>
        <v>0</v>
      </c>
      <c r="J41" s="55"/>
      <c r="K41" s="10">
        <f t="shared" si="8"/>
        <v>0</v>
      </c>
      <c r="L41" s="10">
        <f t="shared" si="9"/>
        <v>0</v>
      </c>
    </row>
    <row r="42" spans="1:12" x14ac:dyDescent="0.2">
      <c r="A42" s="56"/>
      <c r="B42" s="59"/>
      <c r="C42" s="55"/>
      <c r="D42" s="55"/>
      <c r="E42" s="10">
        <f t="shared" si="5"/>
        <v>0</v>
      </c>
      <c r="F42" s="55"/>
      <c r="G42" s="10">
        <f t="shared" si="6"/>
        <v>0</v>
      </c>
      <c r="H42" s="55"/>
      <c r="I42" s="10">
        <f t="shared" si="7"/>
        <v>0</v>
      </c>
      <c r="J42" s="55"/>
      <c r="K42" s="10">
        <f t="shared" si="8"/>
        <v>0</v>
      </c>
      <c r="L42" s="10">
        <f t="shared" si="9"/>
        <v>0</v>
      </c>
    </row>
    <row r="43" spans="1:12" x14ac:dyDescent="0.2">
      <c r="A43" s="56"/>
      <c r="B43" s="59"/>
      <c r="C43" s="55"/>
      <c r="D43" s="55"/>
      <c r="E43" s="10">
        <f t="shared" si="5"/>
        <v>0</v>
      </c>
      <c r="F43" s="55"/>
      <c r="G43" s="10">
        <f t="shared" si="6"/>
        <v>0</v>
      </c>
      <c r="H43" s="55"/>
      <c r="I43" s="10">
        <f t="shared" si="7"/>
        <v>0</v>
      </c>
      <c r="J43" s="55"/>
      <c r="K43" s="10">
        <f t="shared" si="8"/>
        <v>0</v>
      </c>
      <c r="L43" s="10">
        <f t="shared" si="9"/>
        <v>0</v>
      </c>
    </row>
    <row r="44" spans="1:12" x14ac:dyDescent="0.2">
      <c r="A44" s="56"/>
      <c r="B44" s="55"/>
      <c r="C44" s="55"/>
      <c r="D44" s="55"/>
      <c r="E44" s="10">
        <f t="shared" si="5"/>
        <v>0</v>
      </c>
      <c r="F44" s="55"/>
      <c r="G44" s="10">
        <f t="shared" si="6"/>
        <v>0</v>
      </c>
      <c r="H44" s="55"/>
      <c r="I44" s="10">
        <f t="shared" si="7"/>
        <v>0</v>
      </c>
      <c r="J44" s="55"/>
      <c r="K44" s="10">
        <f t="shared" si="8"/>
        <v>0</v>
      </c>
      <c r="L44" s="10">
        <f t="shared" si="9"/>
        <v>0</v>
      </c>
    </row>
    <row r="45" spans="1:12" x14ac:dyDescent="0.2">
      <c r="A45" s="56"/>
      <c r="B45" s="55"/>
      <c r="C45" s="55"/>
      <c r="D45" s="55"/>
      <c r="E45" s="10">
        <f t="shared" si="5"/>
        <v>0</v>
      </c>
      <c r="F45" s="55"/>
      <c r="G45" s="10">
        <f t="shared" si="6"/>
        <v>0</v>
      </c>
      <c r="H45" s="55"/>
      <c r="I45" s="10">
        <f t="shared" si="7"/>
        <v>0</v>
      </c>
      <c r="J45" s="55"/>
      <c r="K45" s="10">
        <f t="shared" si="8"/>
        <v>0</v>
      </c>
      <c r="L45" s="10">
        <f t="shared" si="9"/>
        <v>0</v>
      </c>
    </row>
    <row r="46" spans="1:12" x14ac:dyDescent="0.2">
      <c r="A46" s="24"/>
      <c r="B46" s="5" t="s">
        <v>0</v>
      </c>
      <c r="C46" s="10"/>
      <c r="D46" s="10"/>
      <c r="E46" s="7"/>
      <c r="F46" s="10"/>
      <c r="G46" s="7"/>
      <c r="H46" s="10"/>
      <c r="I46" s="7"/>
      <c r="J46" s="10"/>
      <c r="K46" s="7"/>
      <c r="L46" s="7">
        <f>SUM(L36:L45)</f>
        <v>266500</v>
      </c>
    </row>
    <row r="49" spans="1:12" ht="15.75" x14ac:dyDescent="0.25">
      <c r="A49" s="11" t="s">
        <v>314</v>
      </c>
      <c r="B49" s="1"/>
      <c r="C49" s="1"/>
      <c r="D49" s="1"/>
      <c r="E49" s="1"/>
      <c r="F49" s="1"/>
      <c r="G49" s="1"/>
      <c r="H49" s="1"/>
      <c r="I49" s="1"/>
      <c r="J49" s="1"/>
      <c r="K49" s="1"/>
    </row>
    <row r="50" spans="1:12" x14ac:dyDescent="0.2">
      <c r="A50" s="160" t="s">
        <v>196</v>
      </c>
      <c r="B50" s="161"/>
      <c r="C50" s="161"/>
      <c r="D50" s="161"/>
      <c r="E50" s="161"/>
      <c r="F50" s="161"/>
      <c r="G50" s="161"/>
      <c r="H50" s="161"/>
      <c r="I50" s="161"/>
      <c r="J50" s="161"/>
      <c r="K50" s="161"/>
      <c r="L50" s="161"/>
    </row>
    <row r="51" spans="1:12" x14ac:dyDescent="0.2">
      <c r="A51" s="3" t="s">
        <v>200</v>
      </c>
      <c r="B51" s="9"/>
      <c r="C51" s="9"/>
      <c r="D51" s="9"/>
      <c r="E51" s="9"/>
      <c r="F51" s="9"/>
      <c r="G51" s="9"/>
      <c r="H51" s="9"/>
      <c r="I51" s="9"/>
      <c r="J51" s="9"/>
      <c r="K51" s="9"/>
    </row>
    <row r="52" spans="1:12" ht="38.25" x14ac:dyDescent="0.2">
      <c r="A52" s="26" t="s">
        <v>28</v>
      </c>
      <c r="B52" s="25" t="s">
        <v>29</v>
      </c>
      <c r="C52" s="25" t="s">
        <v>19</v>
      </c>
      <c r="D52" s="26" t="s">
        <v>30</v>
      </c>
      <c r="E52" s="25" t="s">
        <v>21</v>
      </c>
      <c r="F52" s="26" t="s">
        <v>31</v>
      </c>
      <c r="G52" s="25" t="s">
        <v>21</v>
      </c>
      <c r="H52" s="26" t="s">
        <v>32</v>
      </c>
      <c r="I52" s="25" t="s">
        <v>21</v>
      </c>
      <c r="J52" s="26" t="s">
        <v>33</v>
      </c>
      <c r="K52" s="25" t="s">
        <v>21</v>
      </c>
      <c r="L52" s="26" t="s">
        <v>25</v>
      </c>
    </row>
    <row r="53" spans="1:12" x14ac:dyDescent="0.2">
      <c r="A53" s="56"/>
      <c r="B53" s="58"/>
      <c r="C53" s="55"/>
      <c r="D53" s="55"/>
      <c r="E53" s="10">
        <f>$C53*D53</f>
        <v>0</v>
      </c>
      <c r="F53" s="55"/>
      <c r="G53" s="10">
        <f>$C53*F53</f>
        <v>0</v>
      </c>
      <c r="H53" s="55"/>
      <c r="I53" s="10">
        <f>$C53*H53</f>
        <v>0</v>
      </c>
      <c r="J53" s="55"/>
      <c r="K53" s="10">
        <f>$C53*J53</f>
        <v>0</v>
      </c>
      <c r="L53" s="10">
        <f>K53+I53+G53+E53</f>
        <v>0</v>
      </c>
    </row>
    <row r="54" spans="1:12" x14ac:dyDescent="0.2">
      <c r="A54" s="56"/>
      <c r="B54" s="59"/>
      <c r="C54" s="55">
        <v>0</v>
      </c>
      <c r="D54" s="55">
        <v>0</v>
      </c>
      <c r="E54" s="10">
        <f t="shared" ref="E54:E73" si="10">$C54*D54</f>
        <v>0</v>
      </c>
      <c r="F54" s="55">
        <v>0</v>
      </c>
      <c r="G54" s="10">
        <f t="shared" ref="G54:G73" si="11">$C54*F54</f>
        <v>0</v>
      </c>
      <c r="H54" s="55"/>
      <c r="I54" s="10">
        <f t="shared" ref="I54:I73" si="12">$C54*H54</f>
        <v>0</v>
      </c>
      <c r="J54" s="55"/>
      <c r="K54" s="10">
        <f t="shared" ref="K54:K73" si="13">$C54*J54</f>
        <v>0</v>
      </c>
      <c r="L54" s="10">
        <f t="shared" ref="L54:L73" si="14">K54+I54+G54+E54</f>
        <v>0</v>
      </c>
    </row>
    <row r="55" spans="1:12" x14ac:dyDescent="0.2">
      <c r="A55" s="56"/>
      <c r="B55" s="59"/>
      <c r="C55" s="55">
        <v>0</v>
      </c>
      <c r="D55" s="55">
        <v>0</v>
      </c>
      <c r="E55" s="10">
        <f t="shared" si="10"/>
        <v>0</v>
      </c>
      <c r="F55" s="55">
        <v>0</v>
      </c>
      <c r="G55" s="10">
        <f t="shared" si="11"/>
        <v>0</v>
      </c>
      <c r="H55" s="55"/>
      <c r="I55" s="10">
        <f t="shared" si="12"/>
        <v>0</v>
      </c>
      <c r="J55" s="55"/>
      <c r="K55" s="10">
        <f t="shared" si="13"/>
        <v>0</v>
      </c>
      <c r="L55" s="10">
        <f t="shared" si="14"/>
        <v>0</v>
      </c>
    </row>
    <row r="56" spans="1:12" x14ac:dyDescent="0.2">
      <c r="A56" s="56"/>
      <c r="B56" s="57"/>
      <c r="C56" s="55">
        <v>0</v>
      </c>
      <c r="D56" s="55">
        <v>0</v>
      </c>
      <c r="E56" s="10">
        <f t="shared" si="10"/>
        <v>0</v>
      </c>
      <c r="F56" s="55">
        <v>0</v>
      </c>
      <c r="G56" s="10">
        <f t="shared" si="11"/>
        <v>0</v>
      </c>
      <c r="H56" s="55"/>
      <c r="I56" s="10">
        <f t="shared" si="12"/>
        <v>0</v>
      </c>
      <c r="J56" s="55"/>
      <c r="K56" s="10">
        <f t="shared" si="13"/>
        <v>0</v>
      </c>
      <c r="L56" s="10">
        <f t="shared" si="14"/>
        <v>0</v>
      </c>
    </row>
    <row r="57" spans="1:12" x14ac:dyDescent="0.2">
      <c r="A57" s="56"/>
      <c r="B57" s="59"/>
      <c r="C57" s="55">
        <v>0</v>
      </c>
      <c r="D57" s="55">
        <v>0</v>
      </c>
      <c r="E57" s="10">
        <f t="shared" si="10"/>
        <v>0</v>
      </c>
      <c r="F57" s="55">
        <v>0</v>
      </c>
      <c r="G57" s="10">
        <f t="shared" si="11"/>
        <v>0</v>
      </c>
      <c r="H57" s="55"/>
      <c r="I57" s="10">
        <f t="shared" si="12"/>
        <v>0</v>
      </c>
      <c r="J57" s="55"/>
      <c r="K57" s="10">
        <f t="shared" si="13"/>
        <v>0</v>
      </c>
      <c r="L57" s="10">
        <f t="shared" si="14"/>
        <v>0</v>
      </c>
    </row>
    <row r="58" spans="1:12" x14ac:dyDescent="0.2">
      <c r="A58" s="56"/>
      <c r="B58" s="59"/>
      <c r="C58" s="55">
        <v>0</v>
      </c>
      <c r="D58" s="55">
        <v>0</v>
      </c>
      <c r="E58" s="10">
        <f t="shared" si="10"/>
        <v>0</v>
      </c>
      <c r="F58" s="55">
        <v>0</v>
      </c>
      <c r="G58" s="10">
        <f t="shared" si="11"/>
        <v>0</v>
      </c>
      <c r="H58" s="55"/>
      <c r="I58" s="10">
        <f t="shared" si="12"/>
        <v>0</v>
      </c>
      <c r="J58" s="55"/>
      <c r="K58" s="10">
        <f t="shared" si="13"/>
        <v>0</v>
      </c>
      <c r="L58" s="10">
        <f t="shared" si="14"/>
        <v>0</v>
      </c>
    </row>
    <row r="59" spans="1:12" x14ac:dyDescent="0.2">
      <c r="A59" s="56"/>
      <c r="B59" s="55"/>
      <c r="C59" s="55">
        <v>0</v>
      </c>
      <c r="D59" s="55">
        <v>0</v>
      </c>
      <c r="E59" s="10">
        <f t="shared" si="10"/>
        <v>0</v>
      </c>
      <c r="F59" s="55">
        <v>0</v>
      </c>
      <c r="G59" s="10">
        <f t="shared" si="11"/>
        <v>0</v>
      </c>
      <c r="H59" s="55"/>
      <c r="I59" s="10">
        <f t="shared" si="12"/>
        <v>0</v>
      </c>
      <c r="J59" s="55"/>
      <c r="K59" s="10">
        <f t="shared" si="13"/>
        <v>0</v>
      </c>
      <c r="L59" s="10">
        <f t="shared" si="14"/>
        <v>0</v>
      </c>
    </row>
    <row r="60" spans="1:12" x14ac:dyDescent="0.2">
      <c r="A60" s="56"/>
      <c r="B60" s="55"/>
      <c r="C60" s="55"/>
      <c r="D60" s="55">
        <v>0</v>
      </c>
      <c r="E60" s="10">
        <f t="shared" si="10"/>
        <v>0</v>
      </c>
      <c r="F60" s="55"/>
      <c r="G60" s="10">
        <f t="shared" si="11"/>
        <v>0</v>
      </c>
      <c r="H60" s="55"/>
      <c r="I60" s="10">
        <f t="shared" si="12"/>
        <v>0</v>
      </c>
      <c r="J60" s="55"/>
      <c r="K60" s="10">
        <f t="shared" si="13"/>
        <v>0</v>
      </c>
      <c r="L60" s="10">
        <f t="shared" si="14"/>
        <v>0</v>
      </c>
    </row>
    <row r="61" spans="1:12" x14ac:dyDescent="0.2">
      <c r="A61" s="56"/>
      <c r="B61" s="55"/>
      <c r="C61" s="55"/>
      <c r="D61" s="55">
        <v>0</v>
      </c>
      <c r="E61" s="10">
        <f t="shared" si="10"/>
        <v>0</v>
      </c>
      <c r="F61" s="55"/>
      <c r="G61" s="10">
        <f t="shared" si="11"/>
        <v>0</v>
      </c>
      <c r="H61" s="55"/>
      <c r="I61" s="10">
        <f t="shared" si="12"/>
        <v>0</v>
      </c>
      <c r="J61" s="55"/>
      <c r="K61" s="10">
        <f t="shared" si="13"/>
        <v>0</v>
      </c>
      <c r="L61" s="10">
        <f t="shared" si="14"/>
        <v>0</v>
      </c>
    </row>
    <row r="62" spans="1:12" x14ac:dyDescent="0.2">
      <c r="A62" s="56"/>
      <c r="B62" s="55"/>
      <c r="C62" s="55"/>
      <c r="D62" s="55">
        <v>0</v>
      </c>
      <c r="E62" s="10">
        <f t="shared" si="10"/>
        <v>0</v>
      </c>
      <c r="F62" s="55"/>
      <c r="G62" s="10">
        <f t="shared" si="11"/>
        <v>0</v>
      </c>
      <c r="H62" s="55"/>
      <c r="I62" s="10">
        <f t="shared" si="12"/>
        <v>0</v>
      </c>
      <c r="J62" s="55"/>
      <c r="K62" s="10">
        <f t="shared" si="13"/>
        <v>0</v>
      </c>
      <c r="L62" s="10">
        <f t="shared" si="14"/>
        <v>0</v>
      </c>
    </row>
    <row r="63" spans="1:12" x14ac:dyDescent="0.2">
      <c r="A63" s="56"/>
      <c r="B63" s="55"/>
      <c r="C63" s="55"/>
      <c r="D63" s="55">
        <v>0</v>
      </c>
      <c r="E63" s="10">
        <f t="shared" si="10"/>
        <v>0</v>
      </c>
      <c r="F63" s="55"/>
      <c r="G63" s="10">
        <f t="shared" si="11"/>
        <v>0</v>
      </c>
      <c r="H63" s="55"/>
      <c r="I63" s="10">
        <f t="shared" si="12"/>
        <v>0</v>
      </c>
      <c r="J63" s="55"/>
      <c r="K63" s="10">
        <f t="shared" si="13"/>
        <v>0</v>
      </c>
      <c r="L63" s="10">
        <f t="shared" si="14"/>
        <v>0</v>
      </c>
    </row>
    <row r="64" spans="1:12" x14ac:dyDescent="0.2">
      <c r="A64" s="56"/>
      <c r="B64" s="55"/>
      <c r="C64" s="55"/>
      <c r="D64" s="55">
        <v>0</v>
      </c>
      <c r="E64" s="10">
        <f t="shared" si="10"/>
        <v>0</v>
      </c>
      <c r="F64" s="55"/>
      <c r="G64" s="10">
        <f t="shared" si="11"/>
        <v>0</v>
      </c>
      <c r="H64" s="55"/>
      <c r="I64" s="10">
        <f t="shared" si="12"/>
        <v>0</v>
      </c>
      <c r="J64" s="55"/>
      <c r="K64" s="10">
        <f t="shared" si="13"/>
        <v>0</v>
      </c>
      <c r="L64" s="10">
        <f t="shared" si="14"/>
        <v>0</v>
      </c>
    </row>
    <row r="65" spans="1:12" x14ac:dyDescent="0.2">
      <c r="A65" s="56"/>
      <c r="B65" s="55"/>
      <c r="C65" s="55"/>
      <c r="D65" s="55">
        <v>0</v>
      </c>
      <c r="E65" s="10">
        <f t="shared" si="10"/>
        <v>0</v>
      </c>
      <c r="F65" s="55"/>
      <c r="G65" s="10">
        <f t="shared" si="11"/>
        <v>0</v>
      </c>
      <c r="H65" s="55"/>
      <c r="I65" s="10">
        <f t="shared" si="12"/>
        <v>0</v>
      </c>
      <c r="J65" s="55"/>
      <c r="K65" s="10">
        <f t="shared" si="13"/>
        <v>0</v>
      </c>
      <c r="L65" s="10">
        <f t="shared" si="14"/>
        <v>0</v>
      </c>
    </row>
    <row r="66" spans="1:12" x14ac:dyDescent="0.2">
      <c r="A66" s="56"/>
      <c r="B66" s="55"/>
      <c r="C66" s="55"/>
      <c r="D66" s="55">
        <v>0</v>
      </c>
      <c r="E66" s="10">
        <f t="shared" si="10"/>
        <v>0</v>
      </c>
      <c r="F66" s="55"/>
      <c r="G66" s="10">
        <f t="shared" si="11"/>
        <v>0</v>
      </c>
      <c r="H66" s="55"/>
      <c r="I66" s="10">
        <f t="shared" si="12"/>
        <v>0</v>
      </c>
      <c r="J66" s="55"/>
      <c r="K66" s="10">
        <f t="shared" si="13"/>
        <v>0</v>
      </c>
      <c r="L66" s="10">
        <f t="shared" si="14"/>
        <v>0</v>
      </c>
    </row>
    <row r="67" spans="1:12" x14ac:dyDescent="0.2">
      <c r="A67" s="56"/>
      <c r="B67" s="55"/>
      <c r="C67" s="55"/>
      <c r="D67" s="55">
        <v>0</v>
      </c>
      <c r="E67" s="10">
        <f t="shared" si="10"/>
        <v>0</v>
      </c>
      <c r="F67" s="55"/>
      <c r="G67" s="10">
        <f t="shared" si="11"/>
        <v>0</v>
      </c>
      <c r="H67" s="55"/>
      <c r="I67" s="10">
        <f t="shared" si="12"/>
        <v>0</v>
      </c>
      <c r="J67" s="55"/>
      <c r="K67" s="10">
        <f t="shared" si="13"/>
        <v>0</v>
      </c>
      <c r="L67" s="10">
        <f t="shared" si="14"/>
        <v>0</v>
      </c>
    </row>
    <row r="68" spans="1:12" x14ac:dyDescent="0.2">
      <c r="A68" s="56"/>
      <c r="B68" s="55"/>
      <c r="C68" s="55"/>
      <c r="D68" s="55">
        <v>0</v>
      </c>
      <c r="E68" s="10">
        <f t="shared" si="10"/>
        <v>0</v>
      </c>
      <c r="F68" s="55"/>
      <c r="G68" s="10">
        <f t="shared" si="11"/>
        <v>0</v>
      </c>
      <c r="H68" s="55"/>
      <c r="I68" s="10">
        <f t="shared" si="12"/>
        <v>0</v>
      </c>
      <c r="J68" s="55"/>
      <c r="K68" s="10">
        <f t="shared" si="13"/>
        <v>0</v>
      </c>
      <c r="L68" s="10">
        <f t="shared" si="14"/>
        <v>0</v>
      </c>
    </row>
    <row r="69" spans="1:12" x14ac:dyDescent="0.2">
      <c r="A69" s="56"/>
      <c r="B69" s="55"/>
      <c r="C69" s="55"/>
      <c r="D69" s="55">
        <v>0</v>
      </c>
      <c r="E69" s="10">
        <f t="shared" si="10"/>
        <v>0</v>
      </c>
      <c r="F69" s="55"/>
      <c r="G69" s="10">
        <f t="shared" si="11"/>
        <v>0</v>
      </c>
      <c r="H69" s="55"/>
      <c r="I69" s="10">
        <f t="shared" si="12"/>
        <v>0</v>
      </c>
      <c r="J69" s="55"/>
      <c r="K69" s="10">
        <f t="shared" si="13"/>
        <v>0</v>
      </c>
      <c r="L69" s="10">
        <f t="shared" si="14"/>
        <v>0</v>
      </c>
    </row>
    <row r="70" spans="1:12" x14ac:dyDescent="0.2">
      <c r="A70" s="56"/>
      <c r="B70" s="55"/>
      <c r="C70" s="55"/>
      <c r="D70" s="55">
        <v>0</v>
      </c>
      <c r="E70" s="10">
        <f t="shared" si="10"/>
        <v>0</v>
      </c>
      <c r="F70" s="55"/>
      <c r="G70" s="10">
        <f t="shared" si="11"/>
        <v>0</v>
      </c>
      <c r="H70" s="55"/>
      <c r="I70" s="10">
        <f t="shared" si="12"/>
        <v>0</v>
      </c>
      <c r="J70" s="55"/>
      <c r="K70" s="10">
        <f t="shared" si="13"/>
        <v>0</v>
      </c>
      <c r="L70" s="10">
        <f t="shared" si="14"/>
        <v>0</v>
      </c>
    </row>
    <row r="71" spans="1:12" x14ac:dyDescent="0.2">
      <c r="A71" s="56"/>
      <c r="B71" s="55"/>
      <c r="C71" s="55"/>
      <c r="D71" s="55">
        <v>0</v>
      </c>
      <c r="E71" s="10">
        <f t="shared" si="10"/>
        <v>0</v>
      </c>
      <c r="F71" s="55"/>
      <c r="G71" s="10">
        <f t="shared" si="11"/>
        <v>0</v>
      </c>
      <c r="H71" s="55"/>
      <c r="I71" s="10">
        <f t="shared" si="12"/>
        <v>0</v>
      </c>
      <c r="J71" s="55"/>
      <c r="K71" s="10">
        <f t="shared" si="13"/>
        <v>0</v>
      </c>
      <c r="L71" s="10">
        <f t="shared" si="14"/>
        <v>0</v>
      </c>
    </row>
    <row r="72" spans="1:12" x14ac:dyDescent="0.2">
      <c r="A72" s="56"/>
      <c r="B72" s="55"/>
      <c r="C72" s="55"/>
      <c r="D72" s="55">
        <v>0</v>
      </c>
      <c r="E72" s="10">
        <f t="shared" si="10"/>
        <v>0</v>
      </c>
      <c r="F72" s="55"/>
      <c r="G72" s="10">
        <f t="shared" si="11"/>
        <v>0</v>
      </c>
      <c r="H72" s="55"/>
      <c r="I72" s="10">
        <f t="shared" si="12"/>
        <v>0</v>
      </c>
      <c r="J72" s="55"/>
      <c r="K72" s="10">
        <f t="shared" si="13"/>
        <v>0</v>
      </c>
      <c r="L72" s="10">
        <f t="shared" si="14"/>
        <v>0</v>
      </c>
    </row>
    <row r="73" spans="1:12" x14ac:dyDescent="0.2">
      <c r="A73" s="56"/>
      <c r="B73" s="55"/>
      <c r="C73" s="55"/>
      <c r="D73" s="55">
        <v>0</v>
      </c>
      <c r="E73" s="10">
        <f t="shared" si="10"/>
        <v>0</v>
      </c>
      <c r="F73" s="55"/>
      <c r="G73" s="10">
        <f t="shared" si="11"/>
        <v>0</v>
      </c>
      <c r="H73" s="55"/>
      <c r="I73" s="10">
        <f t="shared" si="12"/>
        <v>0</v>
      </c>
      <c r="J73" s="55"/>
      <c r="K73" s="10">
        <f t="shared" si="13"/>
        <v>0</v>
      </c>
      <c r="L73" s="10">
        <f t="shared" si="14"/>
        <v>0</v>
      </c>
    </row>
    <row r="74" spans="1:12" x14ac:dyDescent="0.2">
      <c r="A74" s="24"/>
      <c r="B74" s="5" t="s">
        <v>0</v>
      </c>
      <c r="C74" s="10"/>
      <c r="D74" s="10"/>
      <c r="E74" s="7">
        <f>SUM(E53:E73)</f>
        <v>0</v>
      </c>
      <c r="F74" s="10"/>
      <c r="G74" s="7">
        <f>SUM(G53:G73)</f>
        <v>0</v>
      </c>
      <c r="H74" s="10"/>
      <c r="I74" s="7">
        <f>SUM(I53:I73)</f>
        <v>0</v>
      </c>
      <c r="J74" s="10"/>
      <c r="K74" s="7">
        <f>SUM(K53:K73)</f>
        <v>0</v>
      </c>
      <c r="L74" s="7">
        <f>SUM(L53:L73)</f>
        <v>0</v>
      </c>
    </row>
    <row r="77" spans="1:12" ht="15.75" x14ac:dyDescent="0.25">
      <c r="A77" s="11" t="s">
        <v>314</v>
      </c>
      <c r="B77" s="1"/>
      <c r="C77" s="1"/>
      <c r="D77" s="1"/>
      <c r="E77" s="1"/>
      <c r="F77" s="1"/>
      <c r="G77" s="1"/>
      <c r="H77" s="1"/>
      <c r="I77" s="1"/>
      <c r="J77" s="1"/>
      <c r="K77" s="1"/>
    </row>
    <row r="78" spans="1:12" x14ac:dyDescent="0.2">
      <c r="A78" s="160" t="s">
        <v>197</v>
      </c>
      <c r="B78" s="161"/>
      <c r="C78" s="161"/>
      <c r="D78" s="161"/>
      <c r="E78" s="161"/>
      <c r="F78" s="161"/>
      <c r="G78" s="161"/>
      <c r="H78" s="161"/>
      <c r="I78" s="161"/>
      <c r="J78" s="161"/>
      <c r="K78" s="161"/>
      <c r="L78" s="161"/>
    </row>
    <row r="79" spans="1:12" x14ac:dyDescent="0.2">
      <c r="A79" s="3" t="s">
        <v>201</v>
      </c>
      <c r="B79" s="9"/>
      <c r="C79" s="9"/>
      <c r="D79" s="9"/>
      <c r="E79" s="9"/>
      <c r="F79" s="9"/>
      <c r="G79" s="9"/>
      <c r="H79" s="9"/>
      <c r="I79" s="9"/>
      <c r="J79" s="9"/>
      <c r="K79" s="9"/>
    </row>
    <row r="80" spans="1:12" ht="38.25" x14ac:dyDescent="0.2">
      <c r="A80" s="26" t="s">
        <v>28</v>
      </c>
      <c r="B80" s="25" t="s">
        <v>29</v>
      </c>
      <c r="C80" s="25" t="s">
        <v>19</v>
      </c>
      <c r="D80" s="26" t="s">
        <v>30</v>
      </c>
      <c r="E80" s="25" t="s">
        <v>21</v>
      </c>
      <c r="F80" s="26" t="s">
        <v>31</v>
      </c>
      <c r="G80" s="25" t="s">
        <v>21</v>
      </c>
      <c r="H80" s="26" t="s">
        <v>32</v>
      </c>
      <c r="I80" s="25" t="s">
        <v>21</v>
      </c>
      <c r="J80" s="26" t="s">
        <v>33</v>
      </c>
      <c r="K80" s="25" t="s">
        <v>21</v>
      </c>
      <c r="L80" s="26" t="s">
        <v>25</v>
      </c>
    </row>
    <row r="81" spans="1:12" x14ac:dyDescent="0.2">
      <c r="A81" s="56"/>
      <c r="B81" s="58"/>
      <c r="C81" s="55"/>
      <c r="D81" s="55"/>
      <c r="E81" s="10">
        <f>$B81*D81</f>
        <v>0</v>
      </c>
      <c r="F81" s="55"/>
      <c r="G81" s="10">
        <f>$B81*F81</f>
        <v>0</v>
      </c>
      <c r="H81" s="55"/>
      <c r="I81" s="10">
        <f>$B81*H81</f>
        <v>0</v>
      </c>
      <c r="J81" s="55"/>
      <c r="K81" s="10">
        <f>$B81*J81</f>
        <v>0</v>
      </c>
      <c r="L81" s="10">
        <f>K81+I81+G81+E81</f>
        <v>0</v>
      </c>
    </row>
    <row r="82" spans="1:12" x14ac:dyDescent="0.2">
      <c r="A82" s="56"/>
      <c r="B82" s="59"/>
      <c r="C82" s="55">
        <v>0</v>
      </c>
      <c r="D82" s="55">
        <v>0</v>
      </c>
      <c r="E82" s="10">
        <f t="shared" ref="E82:E101" si="15">$B82*D82</f>
        <v>0</v>
      </c>
      <c r="F82" s="55">
        <v>0</v>
      </c>
      <c r="G82" s="10">
        <f t="shared" ref="G82:G101" si="16">$B82*F82</f>
        <v>0</v>
      </c>
      <c r="H82" s="55"/>
      <c r="I82" s="10">
        <f t="shared" ref="I82:I101" si="17">$B82*H82</f>
        <v>0</v>
      </c>
      <c r="J82" s="55"/>
      <c r="K82" s="10">
        <f t="shared" ref="K82:K101" si="18">$B82*J82</f>
        <v>0</v>
      </c>
      <c r="L82" s="10">
        <f t="shared" ref="L82:L101" si="19">K82+I82+G82+E82</f>
        <v>0</v>
      </c>
    </row>
    <row r="83" spans="1:12" x14ac:dyDescent="0.2">
      <c r="A83" s="56"/>
      <c r="B83" s="59"/>
      <c r="C83" s="55">
        <v>0</v>
      </c>
      <c r="D83" s="55">
        <v>0</v>
      </c>
      <c r="E83" s="10">
        <f t="shared" si="15"/>
        <v>0</v>
      </c>
      <c r="F83" s="55">
        <v>0</v>
      </c>
      <c r="G83" s="10">
        <f t="shared" si="16"/>
        <v>0</v>
      </c>
      <c r="H83" s="55"/>
      <c r="I83" s="10">
        <f t="shared" si="17"/>
        <v>0</v>
      </c>
      <c r="J83" s="55"/>
      <c r="K83" s="10">
        <f t="shared" si="18"/>
        <v>0</v>
      </c>
      <c r="L83" s="10">
        <f t="shared" si="19"/>
        <v>0</v>
      </c>
    </row>
    <row r="84" spans="1:12" x14ac:dyDescent="0.2">
      <c r="A84" s="56"/>
      <c r="B84" s="57"/>
      <c r="C84" s="55">
        <v>0</v>
      </c>
      <c r="D84" s="55">
        <v>0</v>
      </c>
      <c r="E84" s="10">
        <f t="shared" si="15"/>
        <v>0</v>
      </c>
      <c r="F84" s="55">
        <v>0</v>
      </c>
      <c r="G84" s="10">
        <f t="shared" si="16"/>
        <v>0</v>
      </c>
      <c r="H84" s="55"/>
      <c r="I84" s="10">
        <f t="shared" si="17"/>
        <v>0</v>
      </c>
      <c r="J84" s="55"/>
      <c r="K84" s="10">
        <f t="shared" si="18"/>
        <v>0</v>
      </c>
      <c r="L84" s="10">
        <f t="shared" si="19"/>
        <v>0</v>
      </c>
    </row>
    <row r="85" spans="1:12" x14ac:dyDescent="0.2">
      <c r="A85" s="56"/>
      <c r="B85" s="59"/>
      <c r="C85" s="55">
        <v>0</v>
      </c>
      <c r="D85" s="55">
        <v>0</v>
      </c>
      <c r="E85" s="10">
        <f t="shared" si="15"/>
        <v>0</v>
      </c>
      <c r="F85" s="55">
        <v>0</v>
      </c>
      <c r="G85" s="10">
        <f t="shared" si="16"/>
        <v>0</v>
      </c>
      <c r="H85" s="55"/>
      <c r="I85" s="10">
        <f t="shared" si="17"/>
        <v>0</v>
      </c>
      <c r="J85" s="55"/>
      <c r="K85" s="10">
        <f t="shared" si="18"/>
        <v>0</v>
      </c>
      <c r="L85" s="10">
        <f t="shared" si="19"/>
        <v>0</v>
      </c>
    </row>
    <row r="86" spans="1:12" x14ac:dyDescent="0.2">
      <c r="A86" s="56"/>
      <c r="B86" s="59"/>
      <c r="C86" s="55">
        <v>0</v>
      </c>
      <c r="D86" s="55">
        <v>0</v>
      </c>
      <c r="E86" s="10">
        <f t="shared" si="15"/>
        <v>0</v>
      </c>
      <c r="F86" s="55">
        <v>0</v>
      </c>
      <c r="G86" s="10">
        <f t="shared" si="16"/>
        <v>0</v>
      </c>
      <c r="H86" s="55"/>
      <c r="I86" s="10">
        <f t="shared" si="17"/>
        <v>0</v>
      </c>
      <c r="J86" s="55"/>
      <c r="K86" s="10">
        <f t="shared" si="18"/>
        <v>0</v>
      </c>
      <c r="L86" s="10">
        <f t="shared" si="19"/>
        <v>0</v>
      </c>
    </row>
    <row r="87" spans="1:12" x14ac:dyDescent="0.2">
      <c r="A87" s="56"/>
      <c r="B87" s="55"/>
      <c r="C87" s="55">
        <v>0</v>
      </c>
      <c r="D87" s="55">
        <v>0</v>
      </c>
      <c r="E87" s="10">
        <f t="shared" si="15"/>
        <v>0</v>
      </c>
      <c r="F87" s="55">
        <v>0</v>
      </c>
      <c r="G87" s="10">
        <f t="shared" si="16"/>
        <v>0</v>
      </c>
      <c r="H87" s="55"/>
      <c r="I87" s="10">
        <f t="shared" si="17"/>
        <v>0</v>
      </c>
      <c r="J87" s="55"/>
      <c r="K87" s="10">
        <f t="shared" si="18"/>
        <v>0</v>
      </c>
      <c r="L87" s="10">
        <f t="shared" si="19"/>
        <v>0</v>
      </c>
    </row>
    <row r="88" spans="1:12" x14ac:dyDescent="0.2">
      <c r="A88" s="56"/>
      <c r="B88" s="55"/>
      <c r="C88" s="55"/>
      <c r="D88" s="55">
        <v>0</v>
      </c>
      <c r="E88" s="10">
        <f t="shared" si="15"/>
        <v>0</v>
      </c>
      <c r="F88" s="55"/>
      <c r="G88" s="10">
        <f t="shared" si="16"/>
        <v>0</v>
      </c>
      <c r="H88" s="55"/>
      <c r="I88" s="10">
        <f t="shared" si="17"/>
        <v>0</v>
      </c>
      <c r="J88" s="55"/>
      <c r="K88" s="10">
        <f t="shared" si="18"/>
        <v>0</v>
      </c>
      <c r="L88" s="10">
        <f t="shared" si="19"/>
        <v>0</v>
      </c>
    </row>
    <row r="89" spans="1:12" x14ac:dyDescent="0.2">
      <c r="A89" s="56"/>
      <c r="B89" s="55"/>
      <c r="C89" s="55"/>
      <c r="D89" s="55">
        <v>0</v>
      </c>
      <c r="E89" s="10">
        <f t="shared" si="15"/>
        <v>0</v>
      </c>
      <c r="F89" s="55"/>
      <c r="G89" s="10">
        <f t="shared" si="16"/>
        <v>0</v>
      </c>
      <c r="H89" s="55"/>
      <c r="I89" s="10">
        <f t="shared" si="17"/>
        <v>0</v>
      </c>
      <c r="J89" s="55"/>
      <c r="K89" s="10">
        <f t="shared" si="18"/>
        <v>0</v>
      </c>
      <c r="L89" s="10">
        <f t="shared" si="19"/>
        <v>0</v>
      </c>
    </row>
    <row r="90" spans="1:12" x14ac:dyDescent="0.2">
      <c r="A90" s="56"/>
      <c r="B90" s="55"/>
      <c r="C90" s="55"/>
      <c r="D90" s="55">
        <v>0</v>
      </c>
      <c r="E90" s="10">
        <f t="shared" si="15"/>
        <v>0</v>
      </c>
      <c r="F90" s="55"/>
      <c r="G90" s="10">
        <f t="shared" si="16"/>
        <v>0</v>
      </c>
      <c r="H90" s="55"/>
      <c r="I90" s="10">
        <f t="shared" si="17"/>
        <v>0</v>
      </c>
      <c r="J90" s="55"/>
      <c r="K90" s="10">
        <f t="shared" si="18"/>
        <v>0</v>
      </c>
      <c r="L90" s="10">
        <f t="shared" si="19"/>
        <v>0</v>
      </c>
    </row>
    <row r="91" spans="1:12" x14ac:dyDescent="0.2">
      <c r="A91" s="56"/>
      <c r="B91" s="55"/>
      <c r="C91" s="55"/>
      <c r="D91" s="55">
        <v>0</v>
      </c>
      <c r="E91" s="10">
        <f t="shared" si="15"/>
        <v>0</v>
      </c>
      <c r="F91" s="55"/>
      <c r="G91" s="10">
        <f t="shared" si="16"/>
        <v>0</v>
      </c>
      <c r="H91" s="55"/>
      <c r="I91" s="10">
        <f t="shared" si="17"/>
        <v>0</v>
      </c>
      <c r="J91" s="55"/>
      <c r="K91" s="10">
        <f t="shared" si="18"/>
        <v>0</v>
      </c>
      <c r="L91" s="10">
        <f t="shared" si="19"/>
        <v>0</v>
      </c>
    </row>
    <row r="92" spans="1:12" x14ac:dyDescent="0.2">
      <c r="A92" s="56"/>
      <c r="B92" s="55"/>
      <c r="C92" s="55"/>
      <c r="D92" s="55">
        <v>0</v>
      </c>
      <c r="E92" s="10">
        <f t="shared" si="15"/>
        <v>0</v>
      </c>
      <c r="F92" s="55"/>
      <c r="G92" s="10">
        <f t="shared" si="16"/>
        <v>0</v>
      </c>
      <c r="H92" s="55"/>
      <c r="I92" s="10">
        <f t="shared" si="17"/>
        <v>0</v>
      </c>
      <c r="J92" s="55"/>
      <c r="K92" s="10">
        <f t="shared" si="18"/>
        <v>0</v>
      </c>
      <c r="L92" s="10">
        <f t="shared" si="19"/>
        <v>0</v>
      </c>
    </row>
    <row r="93" spans="1:12" x14ac:dyDescent="0.2">
      <c r="A93" s="56"/>
      <c r="B93" s="55"/>
      <c r="C93" s="55"/>
      <c r="D93" s="55">
        <v>0</v>
      </c>
      <c r="E93" s="10">
        <f t="shared" si="15"/>
        <v>0</v>
      </c>
      <c r="F93" s="55"/>
      <c r="G93" s="10">
        <f t="shared" si="16"/>
        <v>0</v>
      </c>
      <c r="H93" s="55"/>
      <c r="I93" s="10">
        <f t="shared" si="17"/>
        <v>0</v>
      </c>
      <c r="J93" s="55"/>
      <c r="K93" s="10">
        <f t="shared" si="18"/>
        <v>0</v>
      </c>
      <c r="L93" s="10">
        <f t="shared" si="19"/>
        <v>0</v>
      </c>
    </row>
    <row r="94" spans="1:12" x14ac:dyDescent="0.2">
      <c r="A94" s="56"/>
      <c r="B94" s="55"/>
      <c r="C94" s="55"/>
      <c r="D94" s="55">
        <v>0</v>
      </c>
      <c r="E94" s="10">
        <f t="shared" si="15"/>
        <v>0</v>
      </c>
      <c r="F94" s="55"/>
      <c r="G94" s="10">
        <f t="shared" si="16"/>
        <v>0</v>
      </c>
      <c r="H94" s="55"/>
      <c r="I94" s="10">
        <f t="shared" si="17"/>
        <v>0</v>
      </c>
      <c r="J94" s="55"/>
      <c r="K94" s="10">
        <f t="shared" si="18"/>
        <v>0</v>
      </c>
      <c r="L94" s="10">
        <f t="shared" si="19"/>
        <v>0</v>
      </c>
    </row>
    <row r="95" spans="1:12" x14ac:dyDescent="0.2">
      <c r="A95" s="56"/>
      <c r="B95" s="55"/>
      <c r="C95" s="55"/>
      <c r="D95" s="55">
        <v>0</v>
      </c>
      <c r="E95" s="10">
        <f t="shared" si="15"/>
        <v>0</v>
      </c>
      <c r="F95" s="55"/>
      <c r="G95" s="10">
        <f t="shared" si="16"/>
        <v>0</v>
      </c>
      <c r="H95" s="55"/>
      <c r="I95" s="10">
        <f t="shared" si="17"/>
        <v>0</v>
      </c>
      <c r="J95" s="55"/>
      <c r="K95" s="10">
        <f t="shared" si="18"/>
        <v>0</v>
      </c>
      <c r="L95" s="10">
        <f t="shared" si="19"/>
        <v>0</v>
      </c>
    </row>
    <row r="96" spans="1:12" x14ac:dyDescent="0.2">
      <c r="A96" s="56"/>
      <c r="B96" s="55"/>
      <c r="C96" s="55"/>
      <c r="D96" s="55">
        <v>0</v>
      </c>
      <c r="E96" s="10">
        <f t="shared" si="15"/>
        <v>0</v>
      </c>
      <c r="F96" s="55"/>
      <c r="G96" s="10">
        <f t="shared" si="16"/>
        <v>0</v>
      </c>
      <c r="H96" s="55"/>
      <c r="I96" s="10">
        <f t="shared" si="17"/>
        <v>0</v>
      </c>
      <c r="J96" s="55"/>
      <c r="K96" s="10">
        <f t="shared" si="18"/>
        <v>0</v>
      </c>
      <c r="L96" s="10">
        <f t="shared" si="19"/>
        <v>0</v>
      </c>
    </row>
    <row r="97" spans="1:12" x14ac:dyDescent="0.2">
      <c r="A97" s="56"/>
      <c r="B97" s="55"/>
      <c r="C97" s="55"/>
      <c r="D97" s="55">
        <v>0</v>
      </c>
      <c r="E97" s="10">
        <f t="shared" si="15"/>
        <v>0</v>
      </c>
      <c r="F97" s="55"/>
      <c r="G97" s="10">
        <f t="shared" si="16"/>
        <v>0</v>
      </c>
      <c r="H97" s="55"/>
      <c r="I97" s="10">
        <f t="shared" si="17"/>
        <v>0</v>
      </c>
      <c r="J97" s="55"/>
      <c r="K97" s="10">
        <f t="shared" si="18"/>
        <v>0</v>
      </c>
      <c r="L97" s="10">
        <f t="shared" si="19"/>
        <v>0</v>
      </c>
    </row>
    <row r="98" spans="1:12" x14ac:dyDescent="0.2">
      <c r="A98" s="56"/>
      <c r="B98" s="55"/>
      <c r="C98" s="55"/>
      <c r="D98" s="55">
        <v>0</v>
      </c>
      <c r="E98" s="10">
        <f t="shared" si="15"/>
        <v>0</v>
      </c>
      <c r="F98" s="55"/>
      <c r="G98" s="10">
        <f t="shared" si="16"/>
        <v>0</v>
      </c>
      <c r="H98" s="55"/>
      <c r="I98" s="10">
        <f t="shared" si="17"/>
        <v>0</v>
      </c>
      <c r="J98" s="55"/>
      <c r="K98" s="10">
        <f t="shared" si="18"/>
        <v>0</v>
      </c>
      <c r="L98" s="10">
        <f t="shared" si="19"/>
        <v>0</v>
      </c>
    </row>
    <row r="99" spans="1:12" x14ac:dyDescent="0.2">
      <c r="A99" s="56"/>
      <c r="B99" s="55"/>
      <c r="C99" s="55"/>
      <c r="D99" s="55">
        <v>0</v>
      </c>
      <c r="E99" s="10">
        <f t="shared" si="15"/>
        <v>0</v>
      </c>
      <c r="F99" s="55"/>
      <c r="G99" s="10">
        <f t="shared" si="16"/>
        <v>0</v>
      </c>
      <c r="H99" s="55"/>
      <c r="I99" s="10">
        <f t="shared" si="17"/>
        <v>0</v>
      </c>
      <c r="J99" s="55"/>
      <c r="K99" s="10">
        <f t="shared" si="18"/>
        <v>0</v>
      </c>
      <c r="L99" s="10">
        <f t="shared" si="19"/>
        <v>0</v>
      </c>
    </row>
    <row r="100" spans="1:12" x14ac:dyDescent="0.2">
      <c r="A100" s="56"/>
      <c r="B100" s="55"/>
      <c r="C100" s="55"/>
      <c r="D100" s="55">
        <v>0</v>
      </c>
      <c r="E100" s="10">
        <f t="shared" si="15"/>
        <v>0</v>
      </c>
      <c r="F100" s="55"/>
      <c r="G100" s="10">
        <f t="shared" si="16"/>
        <v>0</v>
      </c>
      <c r="H100" s="55"/>
      <c r="I100" s="10">
        <f t="shared" si="17"/>
        <v>0</v>
      </c>
      <c r="J100" s="55"/>
      <c r="K100" s="10">
        <f t="shared" si="18"/>
        <v>0</v>
      </c>
      <c r="L100" s="10">
        <f t="shared" si="19"/>
        <v>0</v>
      </c>
    </row>
    <row r="101" spans="1:12" x14ac:dyDescent="0.2">
      <c r="A101" s="56"/>
      <c r="B101" s="55"/>
      <c r="C101" s="55"/>
      <c r="D101" s="55">
        <v>0</v>
      </c>
      <c r="E101" s="10">
        <f t="shared" si="15"/>
        <v>0</v>
      </c>
      <c r="F101" s="55"/>
      <c r="G101" s="10">
        <f t="shared" si="16"/>
        <v>0</v>
      </c>
      <c r="H101" s="55"/>
      <c r="I101" s="10">
        <f t="shared" si="17"/>
        <v>0</v>
      </c>
      <c r="J101" s="55"/>
      <c r="K101" s="10">
        <f t="shared" si="18"/>
        <v>0</v>
      </c>
      <c r="L101" s="10">
        <f t="shared" si="19"/>
        <v>0</v>
      </c>
    </row>
    <row r="102" spans="1:12" x14ac:dyDescent="0.2">
      <c r="A102" s="24"/>
      <c r="B102" s="5" t="s">
        <v>0</v>
      </c>
      <c r="C102" s="10"/>
      <c r="D102" s="10"/>
      <c r="E102" s="7">
        <f>SUM(E81:E101)</f>
        <v>0</v>
      </c>
      <c r="F102" s="10"/>
      <c r="G102" s="7">
        <f>SUM(G81:G101)</f>
        <v>0</v>
      </c>
      <c r="H102" s="10"/>
      <c r="I102" s="7">
        <f>SUM(I81:I101)</f>
        <v>0</v>
      </c>
      <c r="J102" s="10"/>
      <c r="K102" s="7">
        <f>SUM(K81:K101)</f>
        <v>0</v>
      </c>
      <c r="L102" s="7">
        <f>SUM(L81:L101)</f>
        <v>0</v>
      </c>
    </row>
  </sheetData>
  <mergeCells count="2">
    <mergeCell ref="A50:L50"/>
    <mergeCell ref="A78:L78"/>
  </mergeCells>
  <phoneticPr fontId="0" type="noConversion"/>
  <pageMargins left="1.0900000000000001" right="0.75" top="0.25" bottom="1" header="0.15" footer="0.5"/>
  <pageSetup scale="75" orientation="landscape" r:id="rId1"/>
  <headerFooter alignWithMargins="0"/>
  <rowBreaks count="2" manualBreakCount="2">
    <brk id="19" max="16383" man="1"/>
    <brk id="47"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L12"/>
  <sheetViews>
    <sheetView topLeftCell="A4" workbookViewId="0"/>
  </sheetViews>
  <sheetFormatPr defaultColWidth="9.140625" defaultRowHeight="12.75" x14ac:dyDescent="0.2"/>
  <cols>
    <col min="1" max="1" width="4.85546875" style="8" customWidth="1"/>
    <col min="2" max="2" width="40.28515625" style="8" bestFit="1" customWidth="1"/>
    <col min="3" max="3" width="10" style="8" customWidth="1"/>
    <col min="4" max="4" width="8.7109375" style="8" customWidth="1"/>
    <col min="5" max="5" width="10.42578125" style="8" customWidth="1"/>
    <col min="6" max="6" width="10" style="8" customWidth="1"/>
    <col min="7" max="7" width="12.28515625" style="8" customWidth="1"/>
    <col min="8" max="8" width="11.7109375" style="8" customWidth="1"/>
    <col min="9" max="9" width="14.42578125" style="8" customWidth="1"/>
    <col min="10" max="10" width="11" style="8" customWidth="1"/>
    <col min="11" max="11" width="14" style="8" customWidth="1"/>
    <col min="12" max="12" width="15.42578125" style="8" customWidth="1"/>
    <col min="13" max="16384" width="9.140625" style="8"/>
  </cols>
  <sheetData>
    <row r="1" spans="1:12" ht="15.75" x14ac:dyDescent="0.25">
      <c r="A1" s="11" t="s">
        <v>314</v>
      </c>
      <c r="B1" s="1"/>
      <c r="C1" s="1"/>
      <c r="D1" s="1"/>
      <c r="E1" s="1"/>
      <c r="F1" s="1"/>
      <c r="G1" s="1"/>
      <c r="H1" s="1"/>
      <c r="I1" s="1"/>
      <c r="J1" s="1"/>
      <c r="K1" s="1"/>
    </row>
    <row r="2" spans="1:12" x14ac:dyDescent="0.2">
      <c r="A2" s="3" t="s">
        <v>118</v>
      </c>
      <c r="B2" s="9"/>
      <c r="C2" s="9"/>
      <c r="D2" s="9"/>
      <c r="E2" s="9"/>
      <c r="F2" s="9"/>
      <c r="G2" s="9"/>
      <c r="H2" s="9"/>
      <c r="I2" s="9"/>
      <c r="J2" s="9"/>
      <c r="K2" s="9"/>
    </row>
    <row r="3" spans="1:12" x14ac:dyDescent="0.2">
      <c r="A3" s="3" t="s">
        <v>117</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x14ac:dyDescent="0.2">
      <c r="A5" s="56">
        <v>1</v>
      </c>
      <c r="B5" s="57" t="s">
        <v>306</v>
      </c>
      <c r="C5" s="55">
        <v>1</v>
      </c>
      <c r="D5" s="55">
        <v>508310</v>
      </c>
      <c r="E5" s="10">
        <f t="shared" ref="E5:E11" si="0">$C5*D5</f>
        <v>508310</v>
      </c>
      <c r="F5" s="55">
        <v>511810</v>
      </c>
      <c r="G5" s="114">
        <f>F5*C5</f>
        <v>511810</v>
      </c>
      <c r="H5" s="55">
        <v>499910</v>
      </c>
      <c r="I5" s="114">
        <f>H5*C5</f>
        <v>499910</v>
      </c>
      <c r="J5" s="55">
        <v>496310</v>
      </c>
      <c r="K5" s="10">
        <f>J5*C5</f>
        <v>496310</v>
      </c>
      <c r="L5" s="10">
        <f>E5+G5+I5+K5</f>
        <v>2016340</v>
      </c>
    </row>
    <row r="6" spans="1:12" x14ac:dyDescent="0.2">
      <c r="A6" s="56">
        <f>A5+1</f>
        <v>2</v>
      </c>
      <c r="B6" s="59" t="s">
        <v>307</v>
      </c>
      <c r="C6" s="55">
        <v>1</v>
      </c>
      <c r="D6" s="55">
        <v>508310</v>
      </c>
      <c r="E6" s="10">
        <f t="shared" si="0"/>
        <v>508310</v>
      </c>
      <c r="F6" s="55">
        <v>511810</v>
      </c>
      <c r="G6" s="114">
        <f>F6*C6</f>
        <v>511810</v>
      </c>
      <c r="H6" s="55">
        <v>499910</v>
      </c>
      <c r="I6" s="114">
        <f>H6*C6</f>
        <v>499910</v>
      </c>
      <c r="J6" s="55">
        <v>496310</v>
      </c>
      <c r="K6" s="10">
        <f>J6*C6</f>
        <v>496310</v>
      </c>
      <c r="L6" s="10">
        <f>E6+G6+I6+K6</f>
        <v>2016340</v>
      </c>
    </row>
    <row r="7" spans="1:12" x14ac:dyDescent="0.2">
      <c r="A7" s="56">
        <f>A6+1</f>
        <v>3</v>
      </c>
      <c r="B7" s="59" t="s">
        <v>308</v>
      </c>
      <c r="C7" s="55">
        <v>1</v>
      </c>
      <c r="D7" s="55">
        <v>508310</v>
      </c>
      <c r="E7" s="10">
        <f t="shared" si="0"/>
        <v>508310</v>
      </c>
      <c r="F7" s="55">
        <v>511810</v>
      </c>
      <c r="G7" s="114">
        <f>F7*C7</f>
        <v>511810</v>
      </c>
      <c r="H7" s="55">
        <v>499910</v>
      </c>
      <c r="I7" s="114">
        <f>H7*C7</f>
        <v>499910</v>
      </c>
      <c r="J7" s="55">
        <v>496310</v>
      </c>
      <c r="K7" s="10">
        <f>J7*C7</f>
        <v>496310</v>
      </c>
      <c r="L7" s="10">
        <f>E7+G7+I7+K7</f>
        <v>2016340</v>
      </c>
    </row>
    <row r="8" spans="1:12" x14ac:dyDescent="0.2">
      <c r="A8" s="56"/>
      <c r="B8" s="57"/>
      <c r="C8" s="55">
        <v>0</v>
      </c>
      <c r="D8" s="55">
        <v>0</v>
      </c>
      <c r="E8" s="10">
        <f t="shared" si="0"/>
        <v>0</v>
      </c>
      <c r="F8" s="55">
        <v>0</v>
      </c>
      <c r="G8" s="10"/>
      <c r="H8" s="55"/>
      <c r="I8" s="10"/>
      <c r="J8" s="55"/>
      <c r="K8" s="10">
        <f>$C8*J8</f>
        <v>0</v>
      </c>
      <c r="L8" s="10">
        <f>K8+I8+G8+E8</f>
        <v>0</v>
      </c>
    </row>
    <row r="9" spans="1:12" x14ac:dyDescent="0.2">
      <c r="A9" s="56"/>
      <c r="B9" s="59"/>
      <c r="C9" s="55">
        <v>0</v>
      </c>
      <c r="D9" s="55">
        <v>0</v>
      </c>
      <c r="E9" s="10">
        <f t="shared" si="0"/>
        <v>0</v>
      </c>
      <c r="F9" s="55">
        <v>0</v>
      </c>
      <c r="G9" s="10">
        <f>$C9*F9</f>
        <v>0</v>
      </c>
      <c r="H9" s="55"/>
      <c r="I9" s="10">
        <f>$C9*H9</f>
        <v>0</v>
      </c>
      <c r="J9" s="55"/>
      <c r="K9" s="10">
        <f>$C9*J9</f>
        <v>0</v>
      </c>
      <c r="L9" s="10">
        <f>K9+I9+G9+E9</f>
        <v>0</v>
      </c>
    </row>
    <row r="10" spans="1:12" x14ac:dyDescent="0.2">
      <c r="A10" s="56"/>
      <c r="B10" s="59"/>
      <c r="C10" s="55">
        <v>0</v>
      </c>
      <c r="D10" s="55">
        <v>0</v>
      </c>
      <c r="E10" s="10">
        <f t="shared" si="0"/>
        <v>0</v>
      </c>
      <c r="F10" s="55">
        <v>0</v>
      </c>
      <c r="G10" s="10">
        <f>$C10*F10</f>
        <v>0</v>
      </c>
      <c r="H10" s="55"/>
      <c r="I10" s="10">
        <f>$C10*H10</f>
        <v>0</v>
      </c>
      <c r="J10" s="55"/>
      <c r="K10" s="10">
        <f>$C10*J10</f>
        <v>0</v>
      </c>
      <c r="L10" s="10">
        <f>K10+I10+G10+E10</f>
        <v>0</v>
      </c>
    </row>
    <row r="11" spans="1:12" x14ac:dyDescent="0.2">
      <c r="A11" s="56"/>
      <c r="B11" s="55"/>
      <c r="C11" s="55"/>
      <c r="D11" s="55">
        <v>0</v>
      </c>
      <c r="E11" s="10">
        <f t="shared" si="0"/>
        <v>0</v>
      </c>
      <c r="F11" s="55"/>
      <c r="G11" s="10">
        <f>$C11*F11</f>
        <v>0</v>
      </c>
      <c r="H11" s="55"/>
      <c r="I11" s="10">
        <f>$C11*H11</f>
        <v>0</v>
      </c>
      <c r="J11" s="55"/>
      <c r="K11" s="10">
        <f>$C11*J11</f>
        <v>0</v>
      </c>
      <c r="L11" s="10">
        <f>K11+I11+G11+E11</f>
        <v>0</v>
      </c>
    </row>
    <row r="12" spans="1:12" ht="27.75" customHeight="1" x14ac:dyDescent="0.2">
      <c r="A12" s="24"/>
      <c r="B12" s="5" t="s">
        <v>0</v>
      </c>
      <c r="C12" s="10"/>
      <c r="D12" s="10"/>
      <c r="E12" s="7">
        <f>SUM(E5:E11)</f>
        <v>1524930</v>
      </c>
      <c r="F12" s="10"/>
      <c r="G12" s="7">
        <f>SUM(G5:G11)</f>
        <v>1535430</v>
      </c>
      <c r="H12" s="10"/>
      <c r="I12" s="7">
        <f>SUM(I5:I11)</f>
        <v>1499730</v>
      </c>
      <c r="J12" s="10"/>
      <c r="K12" s="7">
        <f>SUM(K5:K11)</f>
        <v>1488930</v>
      </c>
      <c r="L12" s="7">
        <f>SUM(L5:L11)</f>
        <v>6049020</v>
      </c>
    </row>
  </sheetData>
  <phoneticPr fontId="0" type="noConversion"/>
  <pageMargins left="0.75" right="0.75" top="1" bottom="1" header="0.5" footer="0.5"/>
  <pageSetup scale="7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Button 1">
              <controlPr defaultSize="0" print="0" autoFill="0" autoLine="0" autoPict="0" macro="[0]!Nambi8">
                <anchor moveWithCells="1" sizeWithCells="1">
                  <from>
                    <xdr:col>1</xdr:col>
                    <xdr:colOff>352425</xdr:colOff>
                    <xdr:row>14</xdr:row>
                    <xdr:rowOff>95250</xdr:rowOff>
                  </from>
                  <to>
                    <xdr:col>1</xdr:col>
                    <xdr:colOff>1866900</xdr:colOff>
                    <xdr:row>15</xdr:row>
                    <xdr:rowOff>123825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L22"/>
  <sheetViews>
    <sheetView workbookViewId="0"/>
  </sheetViews>
  <sheetFormatPr defaultColWidth="9.140625" defaultRowHeight="12.75" x14ac:dyDescent="0.2"/>
  <cols>
    <col min="1" max="1" width="4.85546875" style="8" customWidth="1"/>
    <col min="2" max="2" width="37.140625" style="8" customWidth="1"/>
    <col min="3" max="3" width="8.85546875" style="8" customWidth="1"/>
    <col min="4" max="4" width="8.7109375" style="8" customWidth="1"/>
    <col min="5" max="5" width="10.42578125" style="8" customWidth="1"/>
    <col min="6" max="6" width="8.28515625" style="8" customWidth="1"/>
    <col min="7" max="7" width="10.5703125" style="8" customWidth="1"/>
    <col min="8" max="8" width="8.28515625" style="8" customWidth="1"/>
    <col min="9" max="9" width="11.5703125" style="8" customWidth="1"/>
    <col min="10" max="10" width="8.85546875" style="8" customWidth="1"/>
    <col min="11" max="11" width="11.42578125" style="8" customWidth="1"/>
    <col min="12" max="12" width="11.85546875" style="8" customWidth="1"/>
    <col min="13" max="16384" width="9.140625" style="8"/>
  </cols>
  <sheetData>
    <row r="1" spans="1:12" ht="15.75" x14ac:dyDescent="0.25">
      <c r="A1" s="11" t="s">
        <v>314</v>
      </c>
      <c r="B1" s="1"/>
      <c r="C1" s="1"/>
      <c r="D1" s="1"/>
      <c r="E1" s="1"/>
      <c r="F1" s="1"/>
      <c r="G1" s="1"/>
      <c r="H1" s="1"/>
      <c r="I1" s="1"/>
      <c r="J1" s="1"/>
      <c r="K1" s="1"/>
    </row>
    <row r="2" spans="1:12" x14ac:dyDescent="0.2">
      <c r="A2" s="3" t="s">
        <v>120</v>
      </c>
      <c r="B2" s="9"/>
      <c r="C2" s="9"/>
      <c r="D2" s="9"/>
      <c r="E2" s="9"/>
      <c r="F2" s="9"/>
      <c r="G2" s="9"/>
      <c r="H2" s="9"/>
      <c r="I2" s="9"/>
      <c r="J2" s="9"/>
      <c r="K2" s="9"/>
    </row>
    <row r="3" spans="1:12" x14ac:dyDescent="0.2">
      <c r="A3" s="3" t="s">
        <v>119</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x14ac:dyDescent="0.2">
      <c r="A5" s="56"/>
      <c r="B5" s="58"/>
      <c r="C5" s="55"/>
      <c r="D5" s="55"/>
      <c r="E5" s="10">
        <f>$C5*D5</f>
        <v>0</v>
      </c>
      <c r="F5" s="55"/>
      <c r="G5" s="10">
        <f>$C5*F5</f>
        <v>0</v>
      </c>
      <c r="H5" s="55"/>
      <c r="I5" s="10">
        <f>$C5*H5</f>
        <v>0</v>
      </c>
      <c r="J5" s="55"/>
      <c r="K5" s="10">
        <f>$C5*J5</f>
        <v>0</v>
      </c>
      <c r="L5" s="10">
        <f>K5+I5+G5+E5</f>
        <v>0</v>
      </c>
    </row>
    <row r="6" spans="1:12" x14ac:dyDescent="0.2">
      <c r="A6" s="56"/>
      <c r="B6" s="59"/>
      <c r="C6" s="55">
        <v>0</v>
      </c>
      <c r="D6" s="55">
        <v>0</v>
      </c>
      <c r="E6" s="10">
        <f t="shared" ref="E6:E21" si="0">$C6*D6</f>
        <v>0</v>
      </c>
      <c r="F6" s="55">
        <v>0</v>
      </c>
      <c r="G6" s="10">
        <f t="shared" ref="G6:G21" si="1">$C6*F6</f>
        <v>0</v>
      </c>
      <c r="H6" s="55"/>
      <c r="I6" s="10">
        <f t="shared" ref="I6:I21" si="2">$C6*H6</f>
        <v>0</v>
      </c>
      <c r="J6" s="55"/>
      <c r="K6" s="10">
        <f t="shared" ref="K6:K21" si="3">$C6*J6</f>
        <v>0</v>
      </c>
      <c r="L6" s="10">
        <f t="shared" ref="L6:L21" si="4">K6+I6+G6+E6</f>
        <v>0</v>
      </c>
    </row>
    <row r="7" spans="1:12" x14ac:dyDescent="0.2">
      <c r="A7" s="56"/>
      <c r="B7" s="59"/>
      <c r="C7" s="55">
        <v>0</v>
      </c>
      <c r="D7" s="55">
        <v>0</v>
      </c>
      <c r="E7" s="10">
        <f t="shared" si="0"/>
        <v>0</v>
      </c>
      <c r="F7" s="55">
        <v>0</v>
      </c>
      <c r="G7" s="10">
        <f t="shared" si="1"/>
        <v>0</v>
      </c>
      <c r="H7" s="55"/>
      <c r="I7" s="10">
        <f t="shared" si="2"/>
        <v>0</v>
      </c>
      <c r="J7" s="55"/>
      <c r="K7" s="10">
        <f t="shared" si="3"/>
        <v>0</v>
      </c>
      <c r="L7" s="10">
        <f t="shared" si="4"/>
        <v>0</v>
      </c>
    </row>
    <row r="8" spans="1:12" x14ac:dyDescent="0.2">
      <c r="A8" s="56"/>
      <c r="B8" s="57"/>
      <c r="C8" s="55">
        <v>0</v>
      </c>
      <c r="D8" s="55">
        <v>0</v>
      </c>
      <c r="E8" s="10">
        <f t="shared" si="0"/>
        <v>0</v>
      </c>
      <c r="F8" s="55">
        <v>0</v>
      </c>
      <c r="G8" s="10">
        <f t="shared" si="1"/>
        <v>0</v>
      </c>
      <c r="H8" s="55"/>
      <c r="I8" s="10">
        <f t="shared" si="2"/>
        <v>0</v>
      </c>
      <c r="J8" s="55"/>
      <c r="K8" s="10">
        <f t="shared" si="3"/>
        <v>0</v>
      </c>
      <c r="L8" s="10">
        <f t="shared" si="4"/>
        <v>0</v>
      </c>
    </row>
    <row r="9" spans="1:12" x14ac:dyDescent="0.2">
      <c r="A9" s="56"/>
      <c r="B9" s="59"/>
      <c r="C9" s="55">
        <v>0</v>
      </c>
      <c r="D9" s="55">
        <v>0</v>
      </c>
      <c r="E9" s="10">
        <f t="shared" si="0"/>
        <v>0</v>
      </c>
      <c r="F9" s="55">
        <v>0</v>
      </c>
      <c r="G9" s="10">
        <f t="shared" si="1"/>
        <v>0</v>
      </c>
      <c r="H9" s="55"/>
      <c r="I9" s="10">
        <f t="shared" si="2"/>
        <v>0</v>
      </c>
      <c r="J9" s="55"/>
      <c r="K9" s="10">
        <f t="shared" si="3"/>
        <v>0</v>
      </c>
      <c r="L9" s="10">
        <f t="shared" si="4"/>
        <v>0</v>
      </c>
    </row>
    <row r="10" spans="1:12" x14ac:dyDescent="0.2">
      <c r="A10" s="56"/>
      <c r="B10" s="59"/>
      <c r="C10" s="55">
        <v>0</v>
      </c>
      <c r="D10" s="55">
        <v>0</v>
      </c>
      <c r="E10" s="10">
        <f t="shared" si="0"/>
        <v>0</v>
      </c>
      <c r="F10" s="55">
        <v>0</v>
      </c>
      <c r="G10" s="10">
        <f t="shared" si="1"/>
        <v>0</v>
      </c>
      <c r="H10" s="55"/>
      <c r="I10" s="10">
        <f t="shared" si="2"/>
        <v>0</v>
      </c>
      <c r="J10" s="55"/>
      <c r="K10" s="10">
        <f t="shared" si="3"/>
        <v>0</v>
      </c>
      <c r="L10" s="10">
        <f t="shared" si="4"/>
        <v>0</v>
      </c>
    </row>
    <row r="11" spans="1:12" x14ac:dyDescent="0.2">
      <c r="A11" s="56"/>
      <c r="B11" s="55"/>
      <c r="C11" s="55">
        <v>0</v>
      </c>
      <c r="D11" s="55">
        <v>0</v>
      </c>
      <c r="E11" s="10">
        <f t="shared" si="0"/>
        <v>0</v>
      </c>
      <c r="F11" s="55">
        <v>0</v>
      </c>
      <c r="G11" s="10">
        <f t="shared" si="1"/>
        <v>0</v>
      </c>
      <c r="H11" s="55"/>
      <c r="I11" s="10">
        <f t="shared" si="2"/>
        <v>0</v>
      </c>
      <c r="J11" s="55"/>
      <c r="K11" s="10">
        <f t="shared" si="3"/>
        <v>0</v>
      </c>
      <c r="L11" s="10">
        <f t="shared" si="4"/>
        <v>0</v>
      </c>
    </row>
    <row r="12" spans="1:12" x14ac:dyDescent="0.2">
      <c r="A12" s="56"/>
      <c r="B12" s="55"/>
      <c r="C12" s="55"/>
      <c r="D12" s="55">
        <v>0</v>
      </c>
      <c r="E12" s="10">
        <f t="shared" si="0"/>
        <v>0</v>
      </c>
      <c r="F12" s="55">
        <v>0</v>
      </c>
      <c r="G12" s="10">
        <f t="shared" si="1"/>
        <v>0</v>
      </c>
      <c r="H12" s="55"/>
      <c r="I12" s="10">
        <f t="shared" si="2"/>
        <v>0</v>
      </c>
      <c r="J12" s="55"/>
      <c r="K12" s="10">
        <f t="shared" si="3"/>
        <v>0</v>
      </c>
      <c r="L12" s="10">
        <f t="shared" si="4"/>
        <v>0</v>
      </c>
    </row>
    <row r="13" spans="1:12" x14ac:dyDescent="0.2">
      <c r="A13" s="56"/>
      <c r="B13" s="55"/>
      <c r="C13" s="55"/>
      <c r="D13" s="55">
        <v>0</v>
      </c>
      <c r="E13" s="10">
        <f t="shared" si="0"/>
        <v>0</v>
      </c>
      <c r="F13" s="55"/>
      <c r="G13" s="10">
        <f t="shared" si="1"/>
        <v>0</v>
      </c>
      <c r="H13" s="55"/>
      <c r="I13" s="10">
        <f t="shared" si="2"/>
        <v>0</v>
      </c>
      <c r="J13" s="55"/>
      <c r="K13" s="10">
        <f t="shared" si="3"/>
        <v>0</v>
      </c>
      <c r="L13" s="10">
        <f t="shared" si="4"/>
        <v>0</v>
      </c>
    </row>
    <row r="14" spans="1:12" x14ac:dyDescent="0.2">
      <c r="A14" s="56"/>
      <c r="B14" s="55"/>
      <c r="C14" s="55"/>
      <c r="D14" s="55">
        <v>0</v>
      </c>
      <c r="E14" s="10">
        <f t="shared" si="0"/>
        <v>0</v>
      </c>
      <c r="F14" s="55"/>
      <c r="G14" s="10">
        <f t="shared" si="1"/>
        <v>0</v>
      </c>
      <c r="H14" s="55"/>
      <c r="I14" s="10">
        <f t="shared" si="2"/>
        <v>0</v>
      </c>
      <c r="J14" s="55"/>
      <c r="K14" s="10">
        <f t="shared" si="3"/>
        <v>0</v>
      </c>
      <c r="L14" s="10">
        <f t="shared" si="4"/>
        <v>0</v>
      </c>
    </row>
    <row r="15" spans="1:12" x14ac:dyDescent="0.2">
      <c r="A15" s="56"/>
      <c r="B15" s="55"/>
      <c r="C15" s="55"/>
      <c r="D15" s="55">
        <v>0</v>
      </c>
      <c r="E15" s="10">
        <f t="shared" si="0"/>
        <v>0</v>
      </c>
      <c r="F15" s="55"/>
      <c r="G15" s="10">
        <f t="shared" si="1"/>
        <v>0</v>
      </c>
      <c r="H15" s="55"/>
      <c r="I15" s="10">
        <f t="shared" si="2"/>
        <v>0</v>
      </c>
      <c r="J15" s="55"/>
      <c r="K15" s="10">
        <f t="shared" si="3"/>
        <v>0</v>
      </c>
      <c r="L15" s="10">
        <f t="shared" si="4"/>
        <v>0</v>
      </c>
    </row>
    <row r="16" spans="1:12" x14ac:dyDescent="0.2">
      <c r="A16" s="56"/>
      <c r="B16" s="55"/>
      <c r="C16" s="55"/>
      <c r="D16" s="55">
        <v>0</v>
      </c>
      <c r="E16" s="10">
        <f t="shared" si="0"/>
        <v>0</v>
      </c>
      <c r="F16" s="55"/>
      <c r="G16" s="10">
        <f t="shared" si="1"/>
        <v>0</v>
      </c>
      <c r="H16" s="55"/>
      <c r="I16" s="10">
        <f t="shared" si="2"/>
        <v>0</v>
      </c>
      <c r="J16" s="55"/>
      <c r="K16" s="10">
        <f t="shared" si="3"/>
        <v>0</v>
      </c>
      <c r="L16" s="10">
        <f>K16+I16+G16+E16</f>
        <v>0</v>
      </c>
    </row>
    <row r="17" spans="1:12" x14ac:dyDescent="0.2">
      <c r="A17" s="56"/>
      <c r="B17" s="55"/>
      <c r="C17" s="55"/>
      <c r="D17" s="55">
        <v>0</v>
      </c>
      <c r="E17" s="10">
        <f t="shared" si="0"/>
        <v>0</v>
      </c>
      <c r="F17" s="55"/>
      <c r="G17" s="10">
        <f t="shared" si="1"/>
        <v>0</v>
      </c>
      <c r="H17" s="55"/>
      <c r="I17" s="10">
        <f t="shared" si="2"/>
        <v>0</v>
      </c>
      <c r="J17" s="55"/>
      <c r="K17" s="10">
        <f t="shared" si="3"/>
        <v>0</v>
      </c>
      <c r="L17" s="10">
        <f>K17+I17+G17+E17</f>
        <v>0</v>
      </c>
    </row>
    <row r="18" spans="1:12" x14ac:dyDescent="0.2">
      <c r="A18" s="56"/>
      <c r="B18" s="55"/>
      <c r="C18" s="55"/>
      <c r="D18" s="55">
        <v>0</v>
      </c>
      <c r="E18" s="10">
        <f t="shared" si="0"/>
        <v>0</v>
      </c>
      <c r="F18" s="55"/>
      <c r="G18" s="10">
        <f t="shared" si="1"/>
        <v>0</v>
      </c>
      <c r="H18" s="55"/>
      <c r="I18" s="10">
        <f t="shared" si="2"/>
        <v>0</v>
      </c>
      <c r="J18" s="55"/>
      <c r="K18" s="10">
        <f t="shared" si="3"/>
        <v>0</v>
      </c>
      <c r="L18" s="10">
        <f t="shared" si="4"/>
        <v>0</v>
      </c>
    </row>
    <row r="19" spans="1:12" x14ac:dyDescent="0.2">
      <c r="A19" s="56"/>
      <c r="B19" s="55"/>
      <c r="C19" s="55"/>
      <c r="D19" s="55">
        <v>0</v>
      </c>
      <c r="E19" s="10">
        <f t="shared" si="0"/>
        <v>0</v>
      </c>
      <c r="F19" s="55"/>
      <c r="G19" s="10">
        <f t="shared" si="1"/>
        <v>0</v>
      </c>
      <c r="H19" s="55"/>
      <c r="I19" s="10">
        <f t="shared" si="2"/>
        <v>0</v>
      </c>
      <c r="J19" s="55"/>
      <c r="K19" s="10">
        <f t="shared" si="3"/>
        <v>0</v>
      </c>
      <c r="L19" s="10">
        <f t="shared" si="4"/>
        <v>0</v>
      </c>
    </row>
    <row r="20" spans="1:12" x14ac:dyDescent="0.2">
      <c r="A20" s="56"/>
      <c r="B20" s="55"/>
      <c r="C20" s="55"/>
      <c r="D20" s="55">
        <v>0</v>
      </c>
      <c r="E20" s="10">
        <f t="shared" si="0"/>
        <v>0</v>
      </c>
      <c r="F20" s="55"/>
      <c r="G20" s="10">
        <f t="shared" si="1"/>
        <v>0</v>
      </c>
      <c r="H20" s="55"/>
      <c r="I20" s="10">
        <f t="shared" si="2"/>
        <v>0</v>
      </c>
      <c r="J20" s="55"/>
      <c r="K20" s="10">
        <f t="shared" si="3"/>
        <v>0</v>
      </c>
      <c r="L20" s="10">
        <f t="shared" si="4"/>
        <v>0</v>
      </c>
    </row>
    <row r="21" spans="1:12" x14ac:dyDescent="0.2">
      <c r="A21" s="56"/>
      <c r="B21" s="55"/>
      <c r="C21" s="55"/>
      <c r="D21" s="55">
        <v>0</v>
      </c>
      <c r="E21" s="10">
        <f t="shared" si="0"/>
        <v>0</v>
      </c>
      <c r="F21" s="55"/>
      <c r="G21" s="10">
        <f t="shared" si="1"/>
        <v>0</v>
      </c>
      <c r="H21" s="55"/>
      <c r="I21" s="10">
        <f t="shared" si="2"/>
        <v>0</v>
      </c>
      <c r="J21" s="55"/>
      <c r="K21" s="10">
        <f t="shared" si="3"/>
        <v>0</v>
      </c>
      <c r="L21" s="10">
        <f t="shared" si="4"/>
        <v>0</v>
      </c>
    </row>
    <row r="22" spans="1:12" x14ac:dyDescent="0.2">
      <c r="A22" s="24"/>
      <c r="B22" s="5" t="s">
        <v>0</v>
      </c>
      <c r="C22" s="10"/>
      <c r="D22" s="10"/>
      <c r="E22" s="7">
        <f>SUM(E5:E21)</f>
        <v>0</v>
      </c>
      <c r="F22" s="10"/>
      <c r="G22" s="7">
        <f>SUM(G5:G21)</f>
        <v>0</v>
      </c>
      <c r="H22" s="10"/>
      <c r="I22" s="7">
        <f>SUM(I5:I21)</f>
        <v>0</v>
      </c>
      <c r="J22" s="10"/>
      <c r="K22" s="7">
        <f>SUM(K5:K21)</f>
        <v>0</v>
      </c>
      <c r="L22" s="7">
        <f>SUM(L5:L21)</f>
        <v>0</v>
      </c>
    </row>
  </sheetData>
  <phoneticPr fontId="0" type="noConversion"/>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8" r:id="rId4" name="Button 2">
              <controlPr defaultSize="0" print="0" autoFill="0" autoLine="0" autoPict="0" macro="[0]!Nambi8">
                <anchor moveWithCells="1" sizeWithCells="1">
                  <from>
                    <xdr:col>1</xdr:col>
                    <xdr:colOff>352425</xdr:colOff>
                    <xdr:row>24</xdr:row>
                    <xdr:rowOff>95250</xdr:rowOff>
                  </from>
                  <to>
                    <xdr:col>1</xdr:col>
                    <xdr:colOff>1866900</xdr:colOff>
                    <xdr:row>25</xdr:row>
                    <xdr:rowOff>123825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L23"/>
  <sheetViews>
    <sheetView workbookViewId="0">
      <selection activeCell="A5" sqref="A5"/>
    </sheetView>
  </sheetViews>
  <sheetFormatPr defaultColWidth="9.140625" defaultRowHeight="12.75" x14ac:dyDescent="0.2"/>
  <cols>
    <col min="1" max="1" width="4.85546875" style="8" customWidth="1"/>
    <col min="2" max="2" width="37.140625" style="8" customWidth="1"/>
    <col min="3" max="3" width="8.85546875" style="8" customWidth="1"/>
    <col min="4" max="4" width="8.7109375" style="8" customWidth="1"/>
    <col min="5" max="5" width="10.42578125" style="8" customWidth="1"/>
    <col min="6" max="6" width="8.28515625" style="8" customWidth="1"/>
    <col min="7" max="7" width="10.5703125" style="8" customWidth="1"/>
    <col min="8" max="8" width="8.28515625" style="8" customWidth="1"/>
    <col min="9" max="9" width="11.5703125" style="8" customWidth="1"/>
    <col min="10" max="10" width="8.85546875" style="8" customWidth="1"/>
    <col min="11" max="11" width="11.42578125" style="8" customWidth="1"/>
    <col min="12" max="12" width="11.85546875" style="8" customWidth="1"/>
    <col min="13" max="16384" width="9.140625" style="8"/>
  </cols>
  <sheetData>
    <row r="1" spans="1:12" ht="15.75" x14ac:dyDescent="0.25">
      <c r="A1" s="11" t="s">
        <v>314</v>
      </c>
      <c r="B1" s="1"/>
      <c r="C1" s="1"/>
      <c r="D1" s="1"/>
      <c r="E1" s="1"/>
      <c r="F1" s="1"/>
      <c r="G1" s="1"/>
      <c r="H1" s="1"/>
      <c r="I1" s="1"/>
      <c r="J1" s="1"/>
      <c r="K1" s="1"/>
    </row>
    <row r="2" spans="1:12" x14ac:dyDescent="0.2">
      <c r="A2" s="3" t="s">
        <v>121</v>
      </c>
      <c r="B2" s="9"/>
      <c r="C2" s="9"/>
      <c r="D2" s="9"/>
      <c r="E2" s="9"/>
      <c r="F2" s="9"/>
      <c r="G2" s="9"/>
      <c r="H2" s="9"/>
      <c r="I2" s="9"/>
      <c r="J2" s="9"/>
      <c r="K2" s="9"/>
    </row>
    <row r="3" spans="1:12" x14ac:dyDescent="0.2">
      <c r="A3" s="3" t="s">
        <v>122</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x14ac:dyDescent="0.2">
      <c r="A5" s="56"/>
      <c r="B5" s="58"/>
      <c r="C5" s="55"/>
      <c r="D5" s="55"/>
      <c r="E5" s="10">
        <f>$C5*D5</f>
        <v>0</v>
      </c>
      <c r="F5" s="55"/>
      <c r="G5" s="10">
        <f>$C5*F5</f>
        <v>0</v>
      </c>
      <c r="H5" s="55"/>
      <c r="I5" s="10">
        <f>$C5*H5</f>
        <v>0</v>
      </c>
      <c r="J5" s="55"/>
      <c r="K5" s="10">
        <f>$C5*J5</f>
        <v>0</v>
      </c>
      <c r="L5" s="10">
        <f>K5+I5+G5+E5</f>
        <v>0</v>
      </c>
    </row>
    <row r="6" spans="1:12" x14ac:dyDescent="0.2">
      <c r="A6" s="56"/>
      <c r="B6" s="59"/>
      <c r="C6" s="55">
        <v>0</v>
      </c>
      <c r="D6" s="55">
        <v>0</v>
      </c>
      <c r="E6" s="10">
        <f t="shared" ref="E6:E22" si="0">$C6*D6</f>
        <v>0</v>
      </c>
      <c r="F6" s="55">
        <v>0</v>
      </c>
      <c r="G6" s="10">
        <f t="shared" ref="G6:G22" si="1">$C6*F6</f>
        <v>0</v>
      </c>
      <c r="H6" s="55"/>
      <c r="I6" s="10">
        <f t="shared" ref="I6:I22" si="2">$C6*H6</f>
        <v>0</v>
      </c>
      <c r="J6" s="55"/>
      <c r="K6" s="10">
        <f t="shared" ref="K6:K22" si="3">$C6*J6</f>
        <v>0</v>
      </c>
      <c r="L6" s="10">
        <f t="shared" ref="L6:L22" si="4">K6+I6+G6+E6</f>
        <v>0</v>
      </c>
    </row>
    <row r="7" spans="1:12" x14ac:dyDescent="0.2">
      <c r="A7" s="56"/>
      <c r="B7" s="59"/>
      <c r="C7" s="55">
        <v>0</v>
      </c>
      <c r="D7" s="55">
        <v>0</v>
      </c>
      <c r="E7" s="10">
        <f t="shared" si="0"/>
        <v>0</v>
      </c>
      <c r="F7" s="55">
        <v>0</v>
      </c>
      <c r="G7" s="10">
        <f t="shared" si="1"/>
        <v>0</v>
      </c>
      <c r="H7" s="55"/>
      <c r="I7" s="10">
        <f t="shared" si="2"/>
        <v>0</v>
      </c>
      <c r="J7" s="55"/>
      <c r="K7" s="10">
        <f t="shared" si="3"/>
        <v>0</v>
      </c>
      <c r="L7" s="10">
        <f t="shared" si="4"/>
        <v>0</v>
      </c>
    </row>
    <row r="8" spans="1:12" x14ac:dyDescent="0.2">
      <c r="A8" s="56"/>
      <c r="B8" s="57"/>
      <c r="C8" s="55">
        <v>0</v>
      </c>
      <c r="D8" s="55">
        <v>0</v>
      </c>
      <c r="E8" s="10">
        <f t="shared" si="0"/>
        <v>0</v>
      </c>
      <c r="F8" s="55">
        <v>0</v>
      </c>
      <c r="G8" s="10">
        <f t="shared" si="1"/>
        <v>0</v>
      </c>
      <c r="H8" s="55"/>
      <c r="I8" s="10">
        <f t="shared" si="2"/>
        <v>0</v>
      </c>
      <c r="J8" s="55"/>
      <c r="K8" s="10">
        <f t="shared" si="3"/>
        <v>0</v>
      </c>
      <c r="L8" s="10">
        <f t="shared" si="4"/>
        <v>0</v>
      </c>
    </row>
    <row r="9" spans="1:12" x14ac:dyDescent="0.2">
      <c r="A9" s="56"/>
      <c r="B9" s="59"/>
      <c r="C9" s="55">
        <v>0</v>
      </c>
      <c r="D9" s="55">
        <v>0</v>
      </c>
      <c r="E9" s="10">
        <f t="shared" si="0"/>
        <v>0</v>
      </c>
      <c r="F9" s="55">
        <v>0</v>
      </c>
      <c r="G9" s="10">
        <f t="shared" si="1"/>
        <v>0</v>
      </c>
      <c r="H9" s="55"/>
      <c r="I9" s="10">
        <f t="shared" si="2"/>
        <v>0</v>
      </c>
      <c r="J9" s="55"/>
      <c r="K9" s="10">
        <f t="shared" si="3"/>
        <v>0</v>
      </c>
      <c r="L9" s="10">
        <f t="shared" si="4"/>
        <v>0</v>
      </c>
    </row>
    <row r="10" spans="1:12" x14ac:dyDescent="0.2">
      <c r="A10" s="56"/>
      <c r="B10" s="59"/>
      <c r="C10" s="55">
        <v>0</v>
      </c>
      <c r="D10" s="55">
        <v>0</v>
      </c>
      <c r="E10" s="10">
        <f t="shared" si="0"/>
        <v>0</v>
      </c>
      <c r="F10" s="55">
        <v>0</v>
      </c>
      <c r="G10" s="10">
        <f t="shared" si="1"/>
        <v>0</v>
      </c>
      <c r="H10" s="55"/>
      <c r="I10" s="10">
        <f t="shared" si="2"/>
        <v>0</v>
      </c>
      <c r="J10" s="55"/>
      <c r="K10" s="10">
        <f t="shared" si="3"/>
        <v>0</v>
      </c>
      <c r="L10" s="10">
        <f t="shared" si="4"/>
        <v>0</v>
      </c>
    </row>
    <row r="11" spans="1:12" x14ac:dyDescent="0.2">
      <c r="A11" s="56"/>
      <c r="B11" s="55"/>
      <c r="C11" s="55">
        <v>0</v>
      </c>
      <c r="D11" s="55">
        <v>0</v>
      </c>
      <c r="E11" s="10">
        <f t="shared" si="0"/>
        <v>0</v>
      </c>
      <c r="F11" s="55">
        <v>0</v>
      </c>
      <c r="G11" s="10">
        <f t="shared" si="1"/>
        <v>0</v>
      </c>
      <c r="H11" s="55"/>
      <c r="I11" s="10">
        <f t="shared" si="2"/>
        <v>0</v>
      </c>
      <c r="J11" s="55"/>
      <c r="K11" s="10">
        <f t="shared" si="3"/>
        <v>0</v>
      </c>
      <c r="L11" s="10">
        <f t="shared" si="4"/>
        <v>0</v>
      </c>
    </row>
    <row r="12" spans="1:12" x14ac:dyDescent="0.2">
      <c r="A12" s="56"/>
      <c r="B12" s="55"/>
      <c r="C12" s="55"/>
      <c r="D12" s="55">
        <v>0</v>
      </c>
      <c r="E12" s="10">
        <f t="shared" si="0"/>
        <v>0</v>
      </c>
      <c r="F12" s="55">
        <v>0</v>
      </c>
      <c r="G12" s="10">
        <f t="shared" si="1"/>
        <v>0</v>
      </c>
      <c r="H12" s="55"/>
      <c r="I12" s="10">
        <f t="shared" si="2"/>
        <v>0</v>
      </c>
      <c r="J12" s="55"/>
      <c r="K12" s="10">
        <f t="shared" si="3"/>
        <v>0</v>
      </c>
      <c r="L12" s="10">
        <f t="shared" si="4"/>
        <v>0</v>
      </c>
    </row>
    <row r="13" spans="1:12" x14ac:dyDescent="0.2">
      <c r="A13" s="56"/>
      <c r="B13" s="55"/>
      <c r="C13" s="55"/>
      <c r="D13" s="55">
        <v>0</v>
      </c>
      <c r="E13" s="10">
        <f t="shared" si="0"/>
        <v>0</v>
      </c>
      <c r="F13" s="55"/>
      <c r="G13" s="10">
        <f t="shared" si="1"/>
        <v>0</v>
      </c>
      <c r="H13" s="55"/>
      <c r="I13" s="10">
        <f t="shared" si="2"/>
        <v>0</v>
      </c>
      <c r="J13" s="55"/>
      <c r="K13" s="10">
        <f t="shared" si="3"/>
        <v>0</v>
      </c>
      <c r="L13" s="10">
        <f t="shared" si="4"/>
        <v>0</v>
      </c>
    </row>
    <row r="14" spans="1:12" x14ac:dyDescent="0.2">
      <c r="A14" s="56"/>
      <c r="B14" s="55"/>
      <c r="C14" s="55"/>
      <c r="D14" s="55">
        <v>0</v>
      </c>
      <c r="E14" s="10">
        <f t="shared" si="0"/>
        <v>0</v>
      </c>
      <c r="F14" s="55"/>
      <c r="G14" s="10">
        <f t="shared" si="1"/>
        <v>0</v>
      </c>
      <c r="H14" s="55"/>
      <c r="I14" s="10">
        <f t="shared" si="2"/>
        <v>0</v>
      </c>
      <c r="J14" s="55"/>
      <c r="K14" s="10">
        <f t="shared" si="3"/>
        <v>0</v>
      </c>
      <c r="L14" s="10">
        <f t="shared" si="4"/>
        <v>0</v>
      </c>
    </row>
    <row r="15" spans="1:12" x14ac:dyDescent="0.2">
      <c r="A15" s="56"/>
      <c r="B15" s="55"/>
      <c r="C15" s="55"/>
      <c r="D15" s="55">
        <v>0</v>
      </c>
      <c r="E15" s="10">
        <f t="shared" si="0"/>
        <v>0</v>
      </c>
      <c r="F15" s="55"/>
      <c r="G15" s="10">
        <f t="shared" si="1"/>
        <v>0</v>
      </c>
      <c r="H15" s="55"/>
      <c r="I15" s="10">
        <f t="shared" si="2"/>
        <v>0</v>
      </c>
      <c r="J15" s="55"/>
      <c r="K15" s="10">
        <f t="shared" si="3"/>
        <v>0</v>
      </c>
      <c r="L15" s="10">
        <f t="shared" si="4"/>
        <v>0</v>
      </c>
    </row>
    <row r="16" spans="1:12" x14ac:dyDescent="0.2">
      <c r="A16" s="56"/>
      <c r="B16" s="55"/>
      <c r="C16" s="55"/>
      <c r="D16" s="55">
        <v>0</v>
      </c>
      <c r="E16" s="10">
        <f t="shared" si="0"/>
        <v>0</v>
      </c>
      <c r="F16" s="55"/>
      <c r="G16" s="10">
        <f t="shared" si="1"/>
        <v>0</v>
      </c>
      <c r="H16" s="55"/>
      <c r="I16" s="10">
        <f t="shared" si="2"/>
        <v>0</v>
      </c>
      <c r="J16" s="55"/>
      <c r="K16" s="10">
        <f t="shared" si="3"/>
        <v>0</v>
      </c>
      <c r="L16" s="10">
        <f>K16+I16+G16+E16</f>
        <v>0</v>
      </c>
    </row>
    <row r="17" spans="1:12" x14ac:dyDescent="0.2">
      <c r="A17" s="56"/>
      <c r="B17" s="55"/>
      <c r="C17" s="55"/>
      <c r="D17" s="55">
        <v>0</v>
      </c>
      <c r="E17" s="10">
        <f t="shared" si="0"/>
        <v>0</v>
      </c>
      <c r="F17" s="55"/>
      <c r="G17" s="10">
        <f t="shared" si="1"/>
        <v>0</v>
      </c>
      <c r="H17" s="55"/>
      <c r="I17" s="10">
        <f t="shared" si="2"/>
        <v>0</v>
      </c>
      <c r="J17" s="55"/>
      <c r="K17" s="10">
        <f t="shared" si="3"/>
        <v>0</v>
      </c>
      <c r="L17" s="10">
        <f>K17+I17+G17+E17</f>
        <v>0</v>
      </c>
    </row>
    <row r="18" spans="1:12" x14ac:dyDescent="0.2">
      <c r="A18" s="56"/>
      <c r="B18" s="55"/>
      <c r="C18" s="55"/>
      <c r="D18" s="55">
        <v>0</v>
      </c>
      <c r="E18" s="10">
        <f t="shared" si="0"/>
        <v>0</v>
      </c>
      <c r="F18" s="55"/>
      <c r="G18" s="10">
        <f t="shared" si="1"/>
        <v>0</v>
      </c>
      <c r="H18" s="55"/>
      <c r="I18" s="10">
        <f t="shared" si="2"/>
        <v>0</v>
      </c>
      <c r="J18" s="55"/>
      <c r="K18" s="10">
        <f t="shared" si="3"/>
        <v>0</v>
      </c>
      <c r="L18" s="10">
        <f t="shared" si="4"/>
        <v>0</v>
      </c>
    </row>
    <row r="19" spans="1:12" x14ac:dyDescent="0.2">
      <c r="A19" s="56"/>
      <c r="B19" s="55"/>
      <c r="C19" s="55"/>
      <c r="D19" s="55">
        <v>0</v>
      </c>
      <c r="E19" s="10">
        <f t="shared" si="0"/>
        <v>0</v>
      </c>
      <c r="F19" s="55"/>
      <c r="G19" s="10">
        <f t="shared" si="1"/>
        <v>0</v>
      </c>
      <c r="H19" s="55"/>
      <c r="I19" s="10">
        <f t="shared" si="2"/>
        <v>0</v>
      </c>
      <c r="J19" s="55"/>
      <c r="K19" s="10">
        <f t="shared" si="3"/>
        <v>0</v>
      </c>
      <c r="L19" s="10">
        <f t="shared" si="4"/>
        <v>0</v>
      </c>
    </row>
    <row r="20" spans="1:12" x14ac:dyDescent="0.2">
      <c r="A20" s="56"/>
      <c r="B20" s="55"/>
      <c r="C20" s="55"/>
      <c r="D20" s="55">
        <v>0</v>
      </c>
      <c r="E20" s="10">
        <f t="shared" si="0"/>
        <v>0</v>
      </c>
      <c r="F20" s="55"/>
      <c r="G20" s="10">
        <f t="shared" si="1"/>
        <v>0</v>
      </c>
      <c r="H20" s="55"/>
      <c r="I20" s="10">
        <f t="shared" si="2"/>
        <v>0</v>
      </c>
      <c r="J20" s="55"/>
      <c r="K20" s="10">
        <f t="shared" si="3"/>
        <v>0</v>
      </c>
      <c r="L20" s="10">
        <f t="shared" si="4"/>
        <v>0</v>
      </c>
    </row>
    <row r="21" spans="1:12" x14ac:dyDescent="0.2">
      <c r="A21" s="56"/>
      <c r="B21" s="55"/>
      <c r="C21" s="55"/>
      <c r="D21" s="55">
        <v>0</v>
      </c>
      <c r="E21" s="10">
        <f t="shared" si="0"/>
        <v>0</v>
      </c>
      <c r="F21" s="55"/>
      <c r="G21" s="10">
        <f t="shared" si="1"/>
        <v>0</v>
      </c>
      <c r="H21" s="55"/>
      <c r="I21" s="10">
        <f t="shared" si="2"/>
        <v>0</v>
      </c>
      <c r="J21" s="55"/>
      <c r="K21" s="10">
        <f t="shared" si="3"/>
        <v>0</v>
      </c>
      <c r="L21" s="10">
        <f t="shared" si="4"/>
        <v>0</v>
      </c>
    </row>
    <row r="22" spans="1:12" x14ac:dyDescent="0.2">
      <c r="A22" s="56"/>
      <c r="B22" s="55"/>
      <c r="C22" s="55"/>
      <c r="D22" s="55">
        <v>0</v>
      </c>
      <c r="E22" s="10">
        <f t="shared" si="0"/>
        <v>0</v>
      </c>
      <c r="F22" s="55"/>
      <c r="G22" s="10">
        <f t="shared" si="1"/>
        <v>0</v>
      </c>
      <c r="H22" s="55"/>
      <c r="I22" s="10">
        <f t="shared" si="2"/>
        <v>0</v>
      </c>
      <c r="J22" s="55"/>
      <c r="K22" s="10">
        <f t="shared" si="3"/>
        <v>0</v>
      </c>
      <c r="L22" s="10">
        <f t="shared" si="4"/>
        <v>0</v>
      </c>
    </row>
    <row r="23" spans="1:12" x14ac:dyDescent="0.2">
      <c r="A23" s="24"/>
      <c r="B23" s="5" t="s">
        <v>0</v>
      </c>
      <c r="C23" s="10"/>
      <c r="D23" s="10"/>
      <c r="E23" s="7">
        <f>SUM(E5:E22)</f>
        <v>0</v>
      </c>
      <c r="F23" s="10"/>
      <c r="G23" s="7">
        <f>SUM(G5:G22)</f>
        <v>0</v>
      </c>
      <c r="H23" s="10"/>
      <c r="I23" s="7">
        <f>SUM(I5:I22)</f>
        <v>0</v>
      </c>
      <c r="J23" s="10"/>
      <c r="K23" s="7">
        <f>SUM(K5:K22)</f>
        <v>0</v>
      </c>
      <c r="L23" s="7">
        <f>SUM(L5:L22)</f>
        <v>0</v>
      </c>
    </row>
  </sheetData>
  <phoneticPr fontId="0" type="noConversion"/>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Line="0" autoPict="0" macro="[0]!Nambi8">
                <anchor moveWithCells="1" sizeWithCells="1">
                  <from>
                    <xdr:col>1</xdr:col>
                    <xdr:colOff>352425</xdr:colOff>
                    <xdr:row>24</xdr:row>
                    <xdr:rowOff>95250</xdr:rowOff>
                  </from>
                  <to>
                    <xdr:col>1</xdr:col>
                    <xdr:colOff>1866900</xdr:colOff>
                    <xdr:row>25</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G22"/>
  <sheetViews>
    <sheetView showGridLines="0" topLeftCell="O1" workbookViewId="0">
      <selection activeCell="AH5" sqref="AH5"/>
    </sheetView>
  </sheetViews>
  <sheetFormatPr defaultRowHeight="12.75" x14ac:dyDescent="0.2"/>
  <cols>
    <col min="1" max="1" width="2.7109375" customWidth="1"/>
    <col min="2" max="2" width="4.28515625" customWidth="1"/>
    <col min="3" max="3" width="24.5703125" customWidth="1"/>
    <col min="4" max="4" width="4.28515625" customWidth="1"/>
    <col min="5" max="5" width="6.140625" customWidth="1"/>
    <col min="6" max="6" width="6.5703125" customWidth="1"/>
    <col min="7" max="7" width="8.85546875" customWidth="1"/>
    <col min="8" max="8" width="8.42578125" customWidth="1"/>
    <col min="9" max="9" width="8.5703125" customWidth="1"/>
    <col min="10" max="10" width="10.28515625" customWidth="1"/>
    <col min="11" max="11" width="6.5703125" customWidth="1"/>
    <col min="12" max="12" width="8.42578125" customWidth="1"/>
    <col min="13" max="13" width="7.7109375" customWidth="1"/>
    <col min="14" max="14" width="10.85546875" customWidth="1"/>
    <col min="16" max="16" width="8.5703125" customWidth="1"/>
    <col min="17" max="17" width="8.42578125" customWidth="1"/>
    <col min="18" max="18" width="7.7109375" customWidth="1"/>
    <col min="19" max="19" width="7" customWidth="1"/>
    <col min="20" max="20" width="6.28515625" customWidth="1"/>
    <col min="21" max="21" width="5.140625" customWidth="1"/>
    <col min="23" max="23" width="7.42578125" customWidth="1"/>
    <col min="24" max="24" width="7.5703125" customWidth="1"/>
    <col min="25" max="25" width="9" customWidth="1"/>
    <col min="26" max="26" width="5.5703125" customWidth="1"/>
    <col min="27" max="27" width="7.28515625" customWidth="1"/>
    <col min="28" max="28" width="9.7109375" customWidth="1"/>
    <col min="29" max="29" width="11.28515625" customWidth="1"/>
    <col min="32" max="32" width="13" customWidth="1"/>
    <col min="33" max="33" width="10.28515625" customWidth="1"/>
  </cols>
  <sheetData>
    <row r="1" spans="1:33" ht="18" x14ac:dyDescent="0.25">
      <c r="A1" s="71"/>
      <c r="B1" s="72"/>
      <c r="C1" s="73" t="s">
        <v>205</v>
      </c>
      <c r="D1" s="72"/>
      <c r="E1" s="71"/>
      <c r="F1" s="71"/>
      <c r="G1" s="71"/>
      <c r="H1" s="71"/>
      <c r="I1" s="71"/>
      <c r="J1" s="71"/>
      <c r="K1" s="71"/>
      <c r="L1" s="71"/>
      <c r="M1" s="71"/>
      <c r="N1" s="71"/>
      <c r="O1" s="71"/>
      <c r="P1" s="71"/>
      <c r="Q1" s="71"/>
      <c r="R1" s="71"/>
    </row>
    <row r="4" spans="1:33" ht="15.75" x14ac:dyDescent="0.25">
      <c r="D4" s="157"/>
      <c r="E4" s="157"/>
    </row>
    <row r="5" spans="1:33" s="83" customFormat="1" ht="78" x14ac:dyDescent="0.2">
      <c r="A5" s="77"/>
      <c r="B5" s="38" t="s">
        <v>1</v>
      </c>
      <c r="C5" s="39" t="s">
        <v>34</v>
      </c>
      <c r="D5" s="74" t="s">
        <v>206</v>
      </c>
      <c r="E5" s="40" t="s">
        <v>222</v>
      </c>
      <c r="F5" s="40" t="s">
        <v>223</v>
      </c>
      <c r="G5" s="40" t="s">
        <v>224</v>
      </c>
      <c r="H5" s="40" t="s">
        <v>225</v>
      </c>
      <c r="I5" s="40" t="s">
        <v>207</v>
      </c>
      <c r="J5" s="78" t="s">
        <v>37</v>
      </c>
      <c r="K5" s="78" t="s">
        <v>208</v>
      </c>
      <c r="L5" s="78" t="s">
        <v>226</v>
      </c>
      <c r="M5" s="78" t="s">
        <v>227</v>
      </c>
      <c r="N5" s="78" t="s">
        <v>209</v>
      </c>
      <c r="O5" s="79" t="s">
        <v>45</v>
      </c>
      <c r="P5" s="40" t="s">
        <v>228</v>
      </c>
      <c r="Q5" s="78" t="s">
        <v>46</v>
      </c>
      <c r="R5" s="40" t="s">
        <v>35</v>
      </c>
      <c r="S5" s="40" t="s">
        <v>36</v>
      </c>
      <c r="T5" s="40" t="s">
        <v>217</v>
      </c>
      <c r="U5" s="80" t="s">
        <v>218</v>
      </c>
      <c r="V5" s="78" t="s">
        <v>42</v>
      </c>
      <c r="W5" s="40" t="s">
        <v>210</v>
      </c>
      <c r="X5" s="40" t="s">
        <v>211</v>
      </c>
      <c r="Y5" s="78" t="s">
        <v>212</v>
      </c>
      <c r="Z5" s="40" t="s">
        <v>40</v>
      </c>
      <c r="AA5" s="81" t="s">
        <v>41</v>
      </c>
      <c r="AB5" s="40" t="s">
        <v>38</v>
      </c>
      <c r="AC5" s="81" t="s">
        <v>39</v>
      </c>
      <c r="AD5" s="40" t="s">
        <v>43</v>
      </c>
      <c r="AE5" s="78" t="s">
        <v>44</v>
      </c>
      <c r="AF5" s="78" t="s">
        <v>213</v>
      </c>
      <c r="AG5" s="82" t="s">
        <v>2</v>
      </c>
    </row>
    <row r="6" spans="1:33" s="50" customFormat="1" ht="11.25" x14ac:dyDescent="0.2">
      <c r="B6" s="51">
        <v>1</v>
      </c>
      <c r="C6" s="85"/>
      <c r="D6" s="84"/>
      <c r="E6" s="42"/>
      <c r="F6" s="43">
        <f t="shared" ref="F6:F20" si="0">E6+12</f>
        <v>12</v>
      </c>
      <c r="G6" s="42"/>
      <c r="H6" s="44">
        <v>0</v>
      </c>
      <c r="I6" s="43">
        <f t="shared" ref="I6:I20" si="1">SUM(G6:H6)</f>
        <v>0</v>
      </c>
      <c r="J6" s="46">
        <f t="shared" ref="J6:J20" si="2">(I6)*12</f>
        <v>0</v>
      </c>
      <c r="K6" s="46"/>
      <c r="L6" s="45">
        <f t="shared" ref="L6:L20" si="3">IF(E6=0,0,((I6)*F6/12)-((G6)*E6/12))</f>
        <v>0</v>
      </c>
      <c r="M6" s="46">
        <f>(J6*2%)</f>
        <v>0</v>
      </c>
      <c r="N6" s="46">
        <f t="shared" ref="N6:N20" si="4">IF(D6&gt;="A",5500,0)</f>
        <v>0</v>
      </c>
      <c r="O6" s="52">
        <f t="shared" ref="O6:O20" si="5">J6*0.12</f>
        <v>0</v>
      </c>
      <c r="P6" s="43">
        <v>0</v>
      </c>
      <c r="Q6" s="47">
        <f t="shared" ref="Q6:Q20" si="6">SUM(O6,P6)</f>
        <v>0</v>
      </c>
      <c r="R6" s="42">
        <v>0</v>
      </c>
      <c r="S6" s="42"/>
      <c r="T6" s="44">
        <v>0</v>
      </c>
      <c r="U6" s="44">
        <v>0</v>
      </c>
      <c r="V6" s="46">
        <v>0</v>
      </c>
      <c r="W6" s="42"/>
      <c r="X6" s="76">
        <v>0</v>
      </c>
      <c r="Y6" s="46">
        <f t="shared" ref="Y6:Y20" si="7">(W6+X6)*12</f>
        <v>0</v>
      </c>
      <c r="Z6" s="42">
        <v>0</v>
      </c>
      <c r="AA6" s="47">
        <f t="shared" ref="AA6:AA20" si="8">Z6*12</f>
        <v>0</v>
      </c>
      <c r="AB6" s="69"/>
      <c r="AC6" s="48">
        <f t="shared" ref="AC6:AC20" si="9">AB6*12</f>
        <v>0</v>
      </c>
      <c r="AD6" s="69"/>
      <c r="AE6" s="46">
        <f t="shared" ref="AE6:AE20" si="10">+AD6*12</f>
        <v>0</v>
      </c>
      <c r="AF6" s="46"/>
      <c r="AG6" s="49">
        <f t="shared" ref="AG6:AG20" si="11">SUM(J6,K6,L6,M6,N6,Q6,V6,Y6,AA6,AC6,AE6,AF6)</f>
        <v>0</v>
      </c>
    </row>
    <row r="7" spans="1:33" s="50" customFormat="1" ht="11.25" x14ac:dyDescent="0.2">
      <c r="B7" s="51">
        <f t="shared" ref="B7:B20" si="12">B6+1</f>
        <v>2</v>
      </c>
      <c r="C7" s="85"/>
      <c r="D7" s="84"/>
      <c r="E7" s="42"/>
      <c r="F7" s="43">
        <f t="shared" si="0"/>
        <v>12</v>
      </c>
      <c r="G7" s="42"/>
      <c r="H7" s="44">
        <v>0</v>
      </c>
      <c r="I7" s="43">
        <f t="shared" si="1"/>
        <v>0</v>
      </c>
      <c r="J7" s="46">
        <f t="shared" si="2"/>
        <v>0</v>
      </c>
      <c r="K7" s="46"/>
      <c r="L7" s="45">
        <f t="shared" si="3"/>
        <v>0</v>
      </c>
      <c r="M7" s="46">
        <f>(J7*2%)</f>
        <v>0</v>
      </c>
      <c r="N7" s="46">
        <f t="shared" si="4"/>
        <v>0</v>
      </c>
      <c r="O7" s="52">
        <f t="shared" si="5"/>
        <v>0</v>
      </c>
      <c r="P7" s="43">
        <v>0</v>
      </c>
      <c r="Q7" s="47">
        <f t="shared" si="6"/>
        <v>0</v>
      </c>
      <c r="R7" s="42">
        <v>0</v>
      </c>
      <c r="S7" s="42"/>
      <c r="T7" s="44">
        <v>0</v>
      </c>
      <c r="U7" s="44">
        <v>0</v>
      </c>
      <c r="V7" s="46">
        <v>0</v>
      </c>
      <c r="W7" s="42"/>
      <c r="X7" s="42">
        <v>0</v>
      </c>
      <c r="Y7" s="46">
        <f t="shared" si="7"/>
        <v>0</v>
      </c>
      <c r="Z7" s="42">
        <v>0</v>
      </c>
      <c r="AA7" s="47">
        <f t="shared" si="8"/>
        <v>0</v>
      </c>
      <c r="AB7" s="69"/>
      <c r="AC7" s="48">
        <f t="shared" si="9"/>
        <v>0</v>
      </c>
      <c r="AD7" s="69"/>
      <c r="AE7" s="46">
        <f t="shared" si="10"/>
        <v>0</v>
      </c>
      <c r="AF7" s="46"/>
      <c r="AG7" s="49">
        <f t="shared" si="11"/>
        <v>0</v>
      </c>
    </row>
    <row r="8" spans="1:33" s="50" customFormat="1" ht="11.25" x14ac:dyDescent="0.2">
      <c r="B8" s="51">
        <f t="shared" si="12"/>
        <v>3</v>
      </c>
      <c r="C8" s="85"/>
      <c r="D8" s="84"/>
      <c r="E8" s="42"/>
      <c r="F8" s="43">
        <f t="shared" si="0"/>
        <v>12</v>
      </c>
      <c r="G8" s="42"/>
      <c r="H8" s="44">
        <v>0</v>
      </c>
      <c r="I8" s="43">
        <f t="shared" si="1"/>
        <v>0</v>
      </c>
      <c r="J8" s="46">
        <f t="shared" si="2"/>
        <v>0</v>
      </c>
      <c r="K8" s="46"/>
      <c r="L8" s="45">
        <f t="shared" si="3"/>
        <v>0</v>
      </c>
      <c r="M8" s="46">
        <f>(J8*2%)</f>
        <v>0</v>
      </c>
      <c r="N8" s="46">
        <f t="shared" si="4"/>
        <v>0</v>
      </c>
      <c r="O8" s="52">
        <f t="shared" si="5"/>
        <v>0</v>
      </c>
      <c r="P8" s="43">
        <v>0</v>
      </c>
      <c r="Q8" s="47">
        <f t="shared" si="6"/>
        <v>0</v>
      </c>
      <c r="R8" s="42">
        <v>0</v>
      </c>
      <c r="S8" s="42"/>
      <c r="T8" s="44">
        <v>0</v>
      </c>
      <c r="U8" s="44">
        <v>0</v>
      </c>
      <c r="V8" s="46">
        <f t="shared" ref="V8:V20" si="13">((R8+S8)*12)+T8+U8</f>
        <v>0</v>
      </c>
      <c r="W8" s="42"/>
      <c r="X8" s="42">
        <v>0</v>
      </c>
      <c r="Y8" s="46">
        <f t="shared" si="7"/>
        <v>0</v>
      </c>
      <c r="Z8" s="42">
        <v>0</v>
      </c>
      <c r="AA8" s="47">
        <f t="shared" si="8"/>
        <v>0</v>
      </c>
      <c r="AB8" s="69"/>
      <c r="AC8" s="48">
        <f t="shared" si="9"/>
        <v>0</v>
      </c>
      <c r="AD8" s="69"/>
      <c r="AE8" s="46">
        <f t="shared" si="10"/>
        <v>0</v>
      </c>
      <c r="AF8" s="46"/>
      <c r="AG8" s="49">
        <f t="shared" si="11"/>
        <v>0</v>
      </c>
    </row>
    <row r="9" spans="1:33" s="50" customFormat="1" ht="11.25" x14ac:dyDescent="0.2">
      <c r="B9" s="51">
        <f t="shared" si="12"/>
        <v>4</v>
      </c>
      <c r="C9" s="85"/>
      <c r="D9" s="84"/>
      <c r="E9" s="42"/>
      <c r="F9" s="43">
        <f t="shared" si="0"/>
        <v>12</v>
      </c>
      <c r="G9" s="42"/>
      <c r="H9" s="44">
        <v>0</v>
      </c>
      <c r="I9" s="43">
        <f t="shared" si="1"/>
        <v>0</v>
      </c>
      <c r="J9" s="46">
        <f t="shared" si="2"/>
        <v>0</v>
      </c>
      <c r="K9" s="46"/>
      <c r="L9" s="45">
        <f t="shared" si="3"/>
        <v>0</v>
      </c>
      <c r="M9" s="46">
        <f>(J9*2%)</f>
        <v>0</v>
      </c>
      <c r="N9" s="46">
        <f t="shared" si="4"/>
        <v>0</v>
      </c>
      <c r="O9" s="52">
        <f t="shared" si="5"/>
        <v>0</v>
      </c>
      <c r="P9" s="43">
        <v>0</v>
      </c>
      <c r="Q9" s="47">
        <f t="shared" si="6"/>
        <v>0</v>
      </c>
      <c r="R9" s="42">
        <v>0</v>
      </c>
      <c r="S9" s="42"/>
      <c r="T9" s="44">
        <v>0</v>
      </c>
      <c r="U9" s="44">
        <v>0</v>
      </c>
      <c r="V9" s="46">
        <f t="shared" si="13"/>
        <v>0</v>
      </c>
      <c r="W9" s="42"/>
      <c r="X9" s="42">
        <v>0</v>
      </c>
      <c r="Y9" s="46">
        <f t="shared" si="7"/>
        <v>0</v>
      </c>
      <c r="Z9" s="42">
        <v>0</v>
      </c>
      <c r="AA9" s="47">
        <f t="shared" si="8"/>
        <v>0</v>
      </c>
      <c r="AB9" s="69"/>
      <c r="AC9" s="48">
        <f t="shared" si="9"/>
        <v>0</v>
      </c>
      <c r="AD9" s="69"/>
      <c r="AE9" s="46">
        <f t="shared" si="10"/>
        <v>0</v>
      </c>
      <c r="AF9" s="46"/>
      <c r="AG9" s="49">
        <f t="shared" si="11"/>
        <v>0</v>
      </c>
    </row>
    <row r="10" spans="1:33" s="50" customFormat="1" ht="11.25" x14ac:dyDescent="0.2">
      <c r="B10" s="51">
        <f t="shared" si="12"/>
        <v>5</v>
      </c>
      <c r="C10" s="86"/>
      <c r="D10" s="84"/>
      <c r="E10" s="42"/>
      <c r="F10" s="43">
        <f t="shared" si="0"/>
        <v>12</v>
      </c>
      <c r="G10" s="42"/>
      <c r="H10" s="44">
        <v>0</v>
      </c>
      <c r="I10" s="43">
        <f t="shared" si="1"/>
        <v>0</v>
      </c>
      <c r="J10" s="46">
        <f t="shared" si="2"/>
        <v>0</v>
      </c>
      <c r="K10" s="46"/>
      <c r="L10" s="45">
        <f t="shared" si="3"/>
        <v>0</v>
      </c>
      <c r="M10" s="46">
        <f>(J10*2%)</f>
        <v>0</v>
      </c>
      <c r="N10" s="46">
        <f t="shared" si="4"/>
        <v>0</v>
      </c>
      <c r="O10" s="52">
        <f t="shared" si="5"/>
        <v>0</v>
      </c>
      <c r="P10" s="43">
        <v>0</v>
      </c>
      <c r="Q10" s="47">
        <f t="shared" si="6"/>
        <v>0</v>
      </c>
      <c r="R10" s="42">
        <v>0</v>
      </c>
      <c r="S10" s="42"/>
      <c r="T10" s="44">
        <v>0</v>
      </c>
      <c r="U10" s="44">
        <v>0</v>
      </c>
      <c r="V10" s="46">
        <f t="shared" si="13"/>
        <v>0</v>
      </c>
      <c r="W10" s="42"/>
      <c r="X10" s="42">
        <v>0</v>
      </c>
      <c r="Y10" s="46">
        <f t="shared" si="7"/>
        <v>0</v>
      </c>
      <c r="Z10" s="42">
        <v>0</v>
      </c>
      <c r="AA10" s="47">
        <f t="shared" si="8"/>
        <v>0</v>
      </c>
      <c r="AB10" s="69"/>
      <c r="AC10" s="48">
        <f t="shared" si="9"/>
        <v>0</v>
      </c>
      <c r="AD10" s="69"/>
      <c r="AE10" s="46">
        <f t="shared" si="10"/>
        <v>0</v>
      </c>
      <c r="AF10" s="46"/>
      <c r="AG10" s="49">
        <f t="shared" si="11"/>
        <v>0</v>
      </c>
    </row>
    <row r="11" spans="1:33" s="50" customFormat="1" ht="11.25" x14ac:dyDescent="0.2">
      <c r="B11" s="51">
        <f t="shared" si="12"/>
        <v>6</v>
      </c>
      <c r="C11" s="53"/>
      <c r="D11" s="41"/>
      <c r="E11" s="42"/>
      <c r="F11" s="43">
        <f t="shared" si="0"/>
        <v>12</v>
      </c>
      <c r="G11" s="42"/>
      <c r="H11" s="44">
        <f t="shared" ref="H11:H20" si="14">IF(E11&lt;=6,0,IF(D11&lt;="C",7175,IF(D11="D",3650,IF(D11="E",3275,IF(D11="F",2825,IF(D11="G",2250,IF(D11&lt;="H2",1450,IF(D11&lt;="H4",1325,900))))))))*70%</f>
        <v>0</v>
      </c>
      <c r="I11" s="43">
        <f t="shared" si="1"/>
        <v>0</v>
      </c>
      <c r="J11" s="46">
        <f t="shared" si="2"/>
        <v>0</v>
      </c>
      <c r="K11" s="46"/>
      <c r="L11" s="45">
        <f t="shared" si="3"/>
        <v>0</v>
      </c>
      <c r="M11" s="46">
        <f t="shared" ref="M11:M20" si="15">(J11*1.5%)</f>
        <v>0</v>
      </c>
      <c r="N11" s="46">
        <f t="shared" si="4"/>
        <v>0</v>
      </c>
      <c r="O11" s="52">
        <f t="shared" si="5"/>
        <v>0</v>
      </c>
      <c r="P11" s="43">
        <f t="shared" ref="P11:P20" si="16">IF(D11&gt;="a",300,0)</f>
        <v>0</v>
      </c>
      <c r="Q11" s="47">
        <f t="shared" si="6"/>
        <v>0</v>
      </c>
      <c r="R11" s="42">
        <v>0</v>
      </c>
      <c r="S11" s="42"/>
      <c r="T11" s="44">
        <f t="shared" ref="T11:T20" si="17">IF(D11&lt;"A",0,IF(D11&lt;=0,0,IF(D11&lt;="C",27000,IF(D11&lt;="E",24500,IF(D11&lt;="G",18500,IF(D11&lt;="H4",12000,IF(D11&lt;="I3",10000)))))))</f>
        <v>0</v>
      </c>
      <c r="U11" s="44">
        <f t="shared" ref="U11:U20" si="18">IF(D11&lt;"A",0,IF(E11&lt;=0,0,IF(D11&lt;="C",18000,IF(D11&lt;="G",15000,IF(D11&lt;="I3",10000)))))</f>
        <v>0</v>
      </c>
      <c r="V11" s="46">
        <f t="shared" si="13"/>
        <v>0</v>
      </c>
      <c r="W11" s="42">
        <v>0</v>
      </c>
      <c r="X11" s="42">
        <f t="shared" ref="X11:X20" si="19">IF(E11&lt;=6,0,IF(D11&lt;="C",7175,IF(D11="D",3650,IF(D11="E",3275,IF(D11="F",2825,IF(D11="G",2250,IF(D11&lt;="H2",1450,IF(D11&lt;="H4",1325,900))))))))*30%</f>
        <v>0</v>
      </c>
      <c r="Y11" s="46">
        <f t="shared" si="7"/>
        <v>0</v>
      </c>
      <c r="Z11" s="42">
        <f t="shared" ref="Z11:Z20" si="20">IF(D11&gt;="a",200,0)</f>
        <v>0</v>
      </c>
      <c r="AA11" s="47">
        <f t="shared" si="8"/>
        <v>0</v>
      </c>
      <c r="AB11" s="69">
        <f t="shared" ref="AB11:AB20" si="21">IF(D11&lt;"A",0,IF(D11&lt;="C",9200,IF(D11="D",6200,IF(D11&lt;="E",3200,IF(D11&lt;="G",1700,IF(D11&lt;="H4",1450,IF(D11&lt;="I3",1250)))))))</f>
        <v>0</v>
      </c>
      <c r="AC11" s="48">
        <f t="shared" si="9"/>
        <v>0</v>
      </c>
      <c r="AD11" s="69">
        <f t="shared" ref="AD11:AD20" si="22">IF(D11&lt;"A",0,IF(D11&gt;"I3",0,800))</f>
        <v>0</v>
      </c>
      <c r="AE11" s="46">
        <f t="shared" si="10"/>
        <v>0</v>
      </c>
      <c r="AF11" s="46"/>
      <c r="AG11" s="49">
        <f t="shared" si="11"/>
        <v>0</v>
      </c>
    </row>
    <row r="12" spans="1:33" s="50" customFormat="1" ht="11.25" x14ac:dyDescent="0.2">
      <c r="B12" s="51">
        <f t="shared" si="12"/>
        <v>7</v>
      </c>
      <c r="C12" s="53"/>
      <c r="D12" s="41"/>
      <c r="E12" s="42"/>
      <c r="F12" s="43">
        <f t="shared" si="0"/>
        <v>12</v>
      </c>
      <c r="G12" s="42"/>
      <c r="H12" s="44">
        <f t="shared" si="14"/>
        <v>0</v>
      </c>
      <c r="I12" s="43">
        <f t="shared" si="1"/>
        <v>0</v>
      </c>
      <c r="J12" s="46">
        <f t="shared" si="2"/>
        <v>0</v>
      </c>
      <c r="K12" s="46"/>
      <c r="L12" s="45">
        <f t="shared" si="3"/>
        <v>0</v>
      </c>
      <c r="M12" s="46">
        <f t="shared" si="15"/>
        <v>0</v>
      </c>
      <c r="N12" s="46">
        <f t="shared" si="4"/>
        <v>0</v>
      </c>
      <c r="O12" s="52">
        <f t="shared" si="5"/>
        <v>0</v>
      </c>
      <c r="P12" s="43">
        <f t="shared" si="16"/>
        <v>0</v>
      </c>
      <c r="Q12" s="47">
        <f t="shared" si="6"/>
        <v>0</v>
      </c>
      <c r="R12" s="42">
        <v>0</v>
      </c>
      <c r="S12" s="42"/>
      <c r="T12" s="44">
        <f t="shared" si="17"/>
        <v>0</v>
      </c>
      <c r="U12" s="44">
        <f t="shared" si="18"/>
        <v>0</v>
      </c>
      <c r="V12" s="46">
        <f t="shared" si="13"/>
        <v>0</v>
      </c>
      <c r="W12" s="42">
        <v>0</v>
      </c>
      <c r="X12" s="42">
        <f t="shared" si="19"/>
        <v>0</v>
      </c>
      <c r="Y12" s="46">
        <f t="shared" si="7"/>
        <v>0</v>
      </c>
      <c r="Z12" s="42">
        <f t="shared" si="20"/>
        <v>0</v>
      </c>
      <c r="AA12" s="47">
        <f t="shared" si="8"/>
        <v>0</v>
      </c>
      <c r="AB12" s="69">
        <f t="shared" si="21"/>
        <v>0</v>
      </c>
      <c r="AC12" s="48">
        <f t="shared" si="9"/>
        <v>0</v>
      </c>
      <c r="AD12" s="69">
        <f t="shared" si="22"/>
        <v>0</v>
      </c>
      <c r="AE12" s="46">
        <f t="shared" si="10"/>
        <v>0</v>
      </c>
      <c r="AF12" s="46"/>
      <c r="AG12" s="49">
        <f t="shared" si="11"/>
        <v>0</v>
      </c>
    </row>
    <row r="13" spans="1:33" s="50" customFormat="1" ht="11.25" x14ac:dyDescent="0.2">
      <c r="B13" s="51">
        <f t="shared" si="12"/>
        <v>8</v>
      </c>
      <c r="C13" s="53"/>
      <c r="D13" s="41"/>
      <c r="E13" s="42"/>
      <c r="F13" s="43">
        <f t="shared" si="0"/>
        <v>12</v>
      </c>
      <c r="G13" s="42"/>
      <c r="H13" s="44">
        <f t="shared" si="14"/>
        <v>0</v>
      </c>
      <c r="I13" s="43">
        <f t="shared" si="1"/>
        <v>0</v>
      </c>
      <c r="J13" s="46">
        <f t="shared" si="2"/>
        <v>0</v>
      </c>
      <c r="K13" s="46"/>
      <c r="L13" s="45">
        <f t="shared" si="3"/>
        <v>0</v>
      </c>
      <c r="M13" s="46">
        <f t="shared" si="15"/>
        <v>0</v>
      </c>
      <c r="N13" s="46">
        <f t="shared" si="4"/>
        <v>0</v>
      </c>
      <c r="O13" s="52">
        <f t="shared" si="5"/>
        <v>0</v>
      </c>
      <c r="P13" s="43">
        <f t="shared" si="16"/>
        <v>0</v>
      </c>
      <c r="Q13" s="47">
        <f t="shared" si="6"/>
        <v>0</v>
      </c>
      <c r="R13" s="42">
        <v>0</v>
      </c>
      <c r="S13" s="42"/>
      <c r="T13" s="44">
        <f t="shared" si="17"/>
        <v>0</v>
      </c>
      <c r="U13" s="44">
        <f t="shared" si="18"/>
        <v>0</v>
      </c>
      <c r="V13" s="46">
        <f t="shared" si="13"/>
        <v>0</v>
      </c>
      <c r="W13" s="42">
        <v>0</v>
      </c>
      <c r="X13" s="42">
        <f t="shared" si="19"/>
        <v>0</v>
      </c>
      <c r="Y13" s="46">
        <f t="shared" si="7"/>
        <v>0</v>
      </c>
      <c r="Z13" s="42">
        <f t="shared" si="20"/>
        <v>0</v>
      </c>
      <c r="AA13" s="47">
        <f t="shared" si="8"/>
        <v>0</v>
      </c>
      <c r="AB13" s="69">
        <f t="shared" si="21"/>
        <v>0</v>
      </c>
      <c r="AC13" s="48">
        <f t="shared" si="9"/>
        <v>0</v>
      </c>
      <c r="AD13" s="69">
        <f t="shared" si="22"/>
        <v>0</v>
      </c>
      <c r="AE13" s="46">
        <f t="shared" si="10"/>
        <v>0</v>
      </c>
      <c r="AF13" s="46"/>
      <c r="AG13" s="49">
        <f t="shared" si="11"/>
        <v>0</v>
      </c>
    </row>
    <row r="14" spans="1:33" s="50" customFormat="1" ht="11.25" x14ac:dyDescent="0.2">
      <c r="B14" s="51">
        <f t="shared" si="12"/>
        <v>9</v>
      </c>
      <c r="C14" s="53"/>
      <c r="D14" s="41"/>
      <c r="E14" s="42"/>
      <c r="F14" s="43">
        <f t="shared" si="0"/>
        <v>12</v>
      </c>
      <c r="G14" s="42"/>
      <c r="H14" s="44">
        <f t="shared" si="14"/>
        <v>0</v>
      </c>
      <c r="I14" s="43">
        <f t="shared" si="1"/>
        <v>0</v>
      </c>
      <c r="J14" s="46">
        <f t="shared" si="2"/>
        <v>0</v>
      </c>
      <c r="K14" s="46"/>
      <c r="L14" s="45">
        <f t="shared" si="3"/>
        <v>0</v>
      </c>
      <c r="M14" s="46">
        <f t="shared" si="15"/>
        <v>0</v>
      </c>
      <c r="N14" s="46">
        <f t="shared" si="4"/>
        <v>0</v>
      </c>
      <c r="O14" s="52">
        <f t="shared" si="5"/>
        <v>0</v>
      </c>
      <c r="P14" s="43">
        <f t="shared" si="16"/>
        <v>0</v>
      </c>
      <c r="Q14" s="47">
        <f t="shared" si="6"/>
        <v>0</v>
      </c>
      <c r="R14" s="42">
        <v>0</v>
      </c>
      <c r="S14" s="42"/>
      <c r="T14" s="44">
        <f t="shared" si="17"/>
        <v>0</v>
      </c>
      <c r="U14" s="44">
        <f t="shared" si="18"/>
        <v>0</v>
      </c>
      <c r="V14" s="46">
        <f t="shared" si="13"/>
        <v>0</v>
      </c>
      <c r="W14" s="42">
        <v>0</v>
      </c>
      <c r="X14" s="42">
        <f t="shared" si="19"/>
        <v>0</v>
      </c>
      <c r="Y14" s="46">
        <f t="shared" si="7"/>
        <v>0</v>
      </c>
      <c r="Z14" s="42">
        <f t="shared" si="20"/>
        <v>0</v>
      </c>
      <c r="AA14" s="47">
        <f t="shared" si="8"/>
        <v>0</v>
      </c>
      <c r="AB14" s="69">
        <f t="shared" si="21"/>
        <v>0</v>
      </c>
      <c r="AC14" s="48">
        <f t="shared" si="9"/>
        <v>0</v>
      </c>
      <c r="AD14" s="69">
        <f t="shared" si="22"/>
        <v>0</v>
      </c>
      <c r="AE14" s="46">
        <f t="shared" si="10"/>
        <v>0</v>
      </c>
      <c r="AF14" s="46"/>
      <c r="AG14" s="49">
        <f t="shared" si="11"/>
        <v>0</v>
      </c>
    </row>
    <row r="15" spans="1:33" s="50" customFormat="1" ht="11.25" x14ac:dyDescent="0.2">
      <c r="B15" s="51">
        <f t="shared" si="12"/>
        <v>10</v>
      </c>
      <c r="C15" s="53"/>
      <c r="D15" s="41"/>
      <c r="E15" s="42"/>
      <c r="F15" s="43">
        <f t="shared" si="0"/>
        <v>12</v>
      </c>
      <c r="G15" s="42"/>
      <c r="H15" s="44">
        <f t="shared" si="14"/>
        <v>0</v>
      </c>
      <c r="I15" s="43">
        <f t="shared" si="1"/>
        <v>0</v>
      </c>
      <c r="J15" s="46">
        <f t="shared" si="2"/>
        <v>0</v>
      </c>
      <c r="K15" s="46"/>
      <c r="L15" s="45">
        <f t="shared" si="3"/>
        <v>0</v>
      </c>
      <c r="M15" s="46">
        <f t="shared" si="15"/>
        <v>0</v>
      </c>
      <c r="N15" s="46">
        <f t="shared" si="4"/>
        <v>0</v>
      </c>
      <c r="O15" s="52">
        <f t="shared" si="5"/>
        <v>0</v>
      </c>
      <c r="P15" s="43">
        <f t="shared" si="16"/>
        <v>0</v>
      </c>
      <c r="Q15" s="47">
        <f t="shared" si="6"/>
        <v>0</v>
      </c>
      <c r="R15" s="42">
        <v>0</v>
      </c>
      <c r="S15" s="42"/>
      <c r="T15" s="44">
        <f t="shared" si="17"/>
        <v>0</v>
      </c>
      <c r="U15" s="44">
        <f t="shared" si="18"/>
        <v>0</v>
      </c>
      <c r="V15" s="46">
        <f t="shared" si="13"/>
        <v>0</v>
      </c>
      <c r="W15" s="42">
        <v>0</v>
      </c>
      <c r="X15" s="42">
        <f t="shared" si="19"/>
        <v>0</v>
      </c>
      <c r="Y15" s="46">
        <f t="shared" si="7"/>
        <v>0</v>
      </c>
      <c r="Z15" s="42">
        <f t="shared" si="20"/>
        <v>0</v>
      </c>
      <c r="AA15" s="47">
        <f t="shared" si="8"/>
        <v>0</v>
      </c>
      <c r="AB15" s="69">
        <f t="shared" si="21"/>
        <v>0</v>
      </c>
      <c r="AC15" s="48">
        <f t="shared" si="9"/>
        <v>0</v>
      </c>
      <c r="AD15" s="69">
        <f t="shared" si="22"/>
        <v>0</v>
      </c>
      <c r="AE15" s="46">
        <f t="shared" si="10"/>
        <v>0</v>
      </c>
      <c r="AF15" s="46"/>
      <c r="AG15" s="49">
        <f t="shared" si="11"/>
        <v>0</v>
      </c>
    </row>
    <row r="16" spans="1:33" s="50" customFormat="1" ht="11.25" x14ac:dyDescent="0.2">
      <c r="B16" s="51">
        <f t="shared" si="12"/>
        <v>11</v>
      </c>
      <c r="C16" s="53"/>
      <c r="D16" s="41"/>
      <c r="E16" s="42"/>
      <c r="F16" s="43">
        <f t="shared" si="0"/>
        <v>12</v>
      </c>
      <c r="G16" s="42"/>
      <c r="H16" s="44">
        <f t="shared" si="14"/>
        <v>0</v>
      </c>
      <c r="I16" s="43">
        <f t="shared" si="1"/>
        <v>0</v>
      </c>
      <c r="J16" s="46">
        <f t="shared" si="2"/>
        <v>0</v>
      </c>
      <c r="K16" s="46"/>
      <c r="L16" s="45">
        <f t="shared" si="3"/>
        <v>0</v>
      </c>
      <c r="M16" s="46">
        <f t="shared" si="15"/>
        <v>0</v>
      </c>
      <c r="N16" s="46">
        <f t="shared" si="4"/>
        <v>0</v>
      </c>
      <c r="O16" s="52">
        <f t="shared" si="5"/>
        <v>0</v>
      </c>
      <c r="P16" s="43">
        <f t="shared" si="16"/>
        <v>0</v>
      </c>
      <c r="Q16" s="47">
        <f t="shared" si="6"/>
        <v>0</v>
      </c>
      <c r="R16" s="42">
        <v>0</v>
      </c>
      <c r="S16" s="42"/>
      <c r="T16" s="44">
        <f t="shared" si="17"/>
        <v>0</v>
      </c>
      <c r="U16" s="44">
        <f t="shared" si="18"/>
        <v>0</v>
      </c>
      <c r="V16" s="46">
        <f t="shared" si="13"/>
        <v>0</v>
      </c>
      <c r="W16" s="42">
        <v>0</v>
      </c>
      <c r="X16" s="42">
        <f t="shared" si="19"/>
        <v>0</v>
      </c>
      <c r="Y16" s="46">
        <f t="shared" si="7"/>
        <v>0</v>
      </c>
      <c r="Z16" s="42">
        <f t="shared" si="20"/>
        <v>0</v>
      </c>
      <c r="AA16" s="47">
        <f t="shared" si="8"/>
        <v>0</v>
      </c>
      <c r="AB16" s="69">
        <f t="shared" si="21"/>
        <v>0</v>
      </c>
      <c r="AC16" s="48">
        <f t="shared" si="9"/>
        <v>0</v>
      </c>
      <c r="AD16" s="69">
        <f t="shared" si="22"/>
        <v>0</v>
      </c>
      <c r="AE16" s="46">
        <f t="shared" si="10"/>
        <v>0</v>
      </c>
      <c r="AF16" s="46"/>
      <c r="AG16" s="49">
        <f t="shared" si="11"/>
        <v>0</v>
      </c>
    </row>
    <row r="17" spans="2:33" s="50" customFormat="1" ht="11.25" x14ac:dyDescent="0.2">
      <c r="B17" s="51">
        <f t="shared" si="12"/>
        <v>12</v>
      </c>
      <c r="C17" s="53"/>
      <c r="D17" s="41"/>
      <c r="E17" s="42"/>
      <c r="F17" s="43">
        <f t="shared" si="0"/>
        <v>12</v>
      </c>
      <c r="G17" s="42"/>
      <c r="H17" s="44">
        <f t="shared" si="14"/>
        <v>0</v>
      </c>
      <c r="I17" s="43">
        <f t="shared" si="1"/>
        <v>0</v>
      </c>
      <c r="J17" s="46">
        <f t="shared" si="2"/>
        <v>0</v>
      </c>
      <c r="K17" s="46"/>
      <c r="L17" s="45">
        <f t="shared" si="3"/>
        <v>0</v>
      </c>
      <c r="M17" s="46">
        <f t="shared" si="15"/>
        <v>0</v>
      </c>
      <c r="N17" s="46">
        <f t="shared" si="4"/>
        <v>0</v>
      </c>
      <c r="O17" s="52">
        <f t="shared" si="5"/>
        <v>0</v>
      </c>
      <c r="P17" s="43">
        <f t="shared" si="16"/>
        <v>0</v>
      </c>
      <c r="Q17" s="47">
        <f t="shared" si="6"/>
        <v>0</v>
      </c>
      <c r="R17" s="42">
        <v>0</v>
      </c>
      <c r="S17" s="42"/>
      <c r="T17" s="44">
        <f t="shared" si="17"/>
        <v>0</v>
      </c>
      <c r="U17" s="44">
        <f t="shared" si="18"/>
        <v>0</v>
      </c>
      <c r="V17" s="46">
        <f t="shared" si="13"/>
        <v>0</v>
      </c>
      <c r="W17" s="42">
        <v>0</v>
      </c>
      <c r="X17" s="42">
        <f t="shared" si="19"/>
        <v>0</v>
      </c>
      <c r="Y17" s="46">
        <f t="shared" si="7"/>
        <v>0</v>
      </c>
      <c r="Z17" s="42">
        <f t="shared" si="20"/>
        <v>0</v>
      </c>
      <c r="AA17" s="47">
        <f t="shared" si="8"/>
        <v>0</v>
      </c>
      <c r="AB17" s="69">
        <f t="shared" si="21"/>
        <v>0</v>
      </c>
      <c r="AC17" s="48">
        <f t="shared" si="9"/>
        <v>0</v>
      </c>
      <c r="AD17" s="69">
        <f t="shared" si="22"/>
        <v>0</v>
      </c>
      <c r="AE17" s="46">
        <f t="shared" si="10"/>
        <v>0</v>
      </c>
      <c r="AF17" s="46"/>
      <c r="AG17" s="49">
        <f t="shared" si="11"/>
        <v>0</v>
      </c>
    </row>
    <row r="18" spans="2:33" s="50" customFormat="1" ht="11.25" x14ac:dyDescent="0.2">
      <c r="B18" s="51">
        <f t="shared" si="12"/>
        <v>13</v>
      </c>
      <c r="C18" s="53"/>
      <c r="D18" s="41"/>
      <c r="E18" s="42"/>
      <c r="F18" s="43">
        <f t="shared" si="0"/>
        <v>12</v>
      </c>
      <c r="G18" s="42"/>
      <c r="H18" s="44">
        <f t="shared" si="14"/>
        <v>0</v>
      </c>
      <c r="I18" s="43">
        <f t="shared" si="1"/>
        <v>0</v>
      </c>
      <c r="J18" s="46">
        <f t="shared" si="2"/>
        <v>0</v>
      </c>
      <c r="K18" s="46"/>
      <c r="L18" s="45">
        <f t="shared" si="3"/>
        <v>0</v>
      </c>
      <c r="M18" s="46">
        <f t="shared" si="15"/>
        <v>0</v>
      </c>
      <c r="N18" s="46">
        <f t="shared" si="4"/>
        <v>0</v>
      </c>
      <c r="O18" s="52">
        <f t="shared" si="5"/>
        <v>0</v>
      </c>
      <c r="P18" s="43">
        <f t="shared" si="16"/>
        <v>0</v>
      </c>
      <c r="Q18" s="47">
        <f t="shared" si="6"/>
        <v>0</v>
      </c>
      <c r="R18" s="42">
        <v>0</v>
      </c>
      <c r="S18" s="42"/>
      <c r="T18" s="44">
        <f t="shared" si="17"/>
        <v>0</v>
      </c>
      <c r="U18" s="44">
        <f t="shared" si="18"/>
        <v>0</v>
      </c>
      <c r="V18" s="46">
        <f t="shared" si="13"/>
        <v>0</v>
      </c>
      <c r="W18" s="42">
        <v>0</v>
      </c>
      <c r="X18" s="42">
        <f t="shared" si="19"/>
        <v>0</v>
      </c>
      <c r="Y18" s="46">
        <f t="shared" si="7"/>
        <v>0</v>
      </c>
      <c r="Z18" s="42">
        <f t="shared" si="20"/>
        <v>0</v>
      </c>
      <c r="AA18" s="47">
        <f t="shared" si="8"/>
        <v>0</v>
      </c>
      <c r="AB18" s="69">
        <f t="shared" si="21"/>
        <v>0</v>
      </c>
      <c r="AC18" s="48">
        <f t="shared" si="9"/>
        <v>0</v>
      </c>
      <c r="AD18" s="69">
        <f t="shared" si="22"/>
        <v>0</v>
      </c>
      <c r="AE18" s="46">
        <f t="shared" si="10"/>
        <v>0</v>
      </c>
      <c r="AF18" s="46"/>
      <c r="AG18" s="49">
        <f t="shared" si="11"/>
        <v>0</v>
      </c>
    </row>
    <row r="19" spans="2:33" s="50" customFormat="1" ht="11.25" x14ac:dyDescent="0.2">
      <c r="B19" s="51">
        <f t="shared" si="12"/>
        <v>14</v>
      </c>
      <c r="C19" s="53"/>
      <c r="D19" s="41"/>
      <c r="E19" s="42"/>
      <c r="F19" s="43">
        <f t="shared" si="0"/>
        <v>12</v>
      </c>
      <c r="G19" s="42"/>
      <c r="H19" s="44">
        <f t="shared" si="14"/>
        <v>0</v>
      </c>
      <c r="I19" s="43">
        <f t="shared" si="1"/>
        <v>0</v>
      </c>
      <c r="J19" s="46">
        <f t="shared" si="2"/>
        <v>0</v>
      </c>
      <c r="K19" s="46"/>
      <c r="L19" s="45">
        <f t="shared" si="3"/>
        <v>0</v>
      </c>
      <c r="M19" s="46">
        <f t="shared" si="15"/>
        <v>0</v>
      </c>
      <c r="N19" s="46">
        <f t="shared" si="4"/>
        <v>0</v>
      </c>
      <c r="O19" s="52">
        <f t="shared" si="5"/>
        <v>0</v>
      </c>
      <c r="P19" s="43">
        <f t="shared" si="16"/>
        <v>0</v>
      </c>
      <c r="Q19" s="47">
        <f t="shared" si="6"/>
        <v>0</v>
      </c>
      <c r="R19" s="42">
        <v>0</v>
      </c>
      <c r="S19" s="42"/>
      <c r="T19" s="44">
        <f t="shared" si="17"/>
        <v>0</v>
      </c>
      <c r="U19" s="44">
        <f t="shared" si="18"/>
        <v>0</v>
      </c>
      <c r="V19" s="46">
        <f t="shared" si="13"/>
        <v>0</v>
      </c>
      <c r="W19" s="42">
        <v>0</v>
      </c>
      <c r="X19" s="42">
        <f t="shared" si="19"/>
        <v>0</v>
      </c>
      <c r="Y19" s="46">
        <f t="shared" si="7"/>
        <v>0</v>
      </c>
      <c r="Z19" s="42">
        <f t="shared" si="20"/>
        <v>0</v>
      </c>
      <c r="AA19" s="47">
        <f t="shared" si="8"/>
        <v>0</v>
      </c>
      <c r="AB19" s="69">
        <f t="shared" si="21"/>
        <v>0</v>
      </c>
      <c r="AC19" s="48">
        <f t="shared" si="9"/>
        <v>0</v>
      </c>
      <c r="AD19" s="69">
        <f t="shared" si="22"/>
        <v>0</v>
      </c>
      <c r="AE19" s="46">
        <f t="shared" si="10"/>
        <v>0</v>
      </c>
      <c r="AF19" s="46"/>
      <c r="AG19" s="49">
        <f t="shared" si="11"/>
        <v>0</v>
      </c>
    </row>
    <row r="20" spans="2:33" s="50" customFormat="1" ht="11.25" x14ac:dyDescent="0.2">
      <c r="B20" s="51">
        <f t="shared" si="12"/>
        <v>15</v>
      </c>
      <c r="C20" s="53"/>
      <c r="D20" s="41"/>
      <c r="E20" s="42"/>
      <c r="F20" s="43">
        <f t="shared" si="0"/>
        <v>12</v>
      </c>
      <c r="G20" s="42"/>
      <c r="H20" s="44">
        <f t="shared" si="14"/>
        <v>0</v>
      </c>
      <c r="I20" s="43">
        <f t="shared" si="1"/>
        <v>0</v>
      </c>
      <c r="J20" s="46">
        <f t="shared" si="2"/>
        <v>0</v>
      </c>
      <c r="K20" s="46"/>
      <c r="L20" s="45">
        <f t="shared" si="3"/>
        <v>0</v>
      </c>
      <c r="M20" s="46">
        <f t="shared" si="15"/>
        <v>0</v>
      </c>
      <c r="N20" s="46">
        <f t="shared" si="4"/>
        <v>0</v>
      </c>
      <c r="O20" s="52">
        <f t="shared" si="5"/>
        <v>0</v>
      </c>
      <c r="P20" s="43">
        <f t="shared" si="16"/>
        <v>0</v>
      </c>
      <c r="Q20" s="47">
        <f t="shared" si="6"/>
        <v>0</v>
      </c>
      <c r="R20" s="42">
        <v>0</v>
      </c>
      <c r="S20" s="42"/>
      <c r="T20" s="44">
        <f t="shared" si="17"/>
        <v>0</v>
      </c>
      <c r="U20" s="44">
        <f t="shared" si="18"/>
        <v>0</v>
      </c>
      <c r="V20" s="46">
        <f t="shared" si="13"/>
        <v>0</v>
      </c>
      <c r="W20" s="42">
        <v>0</v>
      </c>
      <c r="X20" s="42">
        <f t="shared" si="19"/>
        <v>0</v>
      </c>
      <c r="Y20" s="46">
        <f t="shared" si="7"/>
        <v>0</v>
      </c>
      <c r="Z20" s="42">
        <f t="shared" si="20"/>
        <v>0</v>
      </c>
      <c r="AA20" s="47">
        <f t="shared" si="8"/>
        <v>0</v>
      </c>
      <c r="AB20" s="69">
        <f t="shared" si="21"/>
        <v>0</v>
      </c>
      <c r="AC20" s="48">
        <f t="shared" si="9"/>
        <v>0</v>
      </c>
      <c r="AD20" s="69">
        <f t="shared" si="22"/>
        <v>0</v>
      </c>
      <c r="AE20" s="46">
        <f t="shared" si="10"/>
        <v>0</v>
      </c>
      <c r="AF20" s="46"/>
      <c r="AG20" s="49">
        <f t="shared" si="11"/>
        <v>0</v>
      </c>
    </row>
    <row r="21" spans="2:33" x14ac:dyDescent="0.2">
      <c r="C21" t="s">
        <v>16</v>
      </c>
      <c r="G21" s="70">
        <f t="shared" ref="G21:AF21" si="23">SUM(G6:G20)</f>
        <v>0</v>
      </c>
      <c r="H21" s="70">
        <f t="shared" si="23"/>
        <v>0</v>
      </c>
      <c r="I21" s="70">
        <f t="shared" si="23"/>
        <v>0</v>
      </c>
      <c r="J21" s="75">
        <f t="shared" si="23"/>
        <v>0</v>
      </c>
      <c r="K21" s="75">
        <f t="shared" si="23"/>
        <v>0</v>
      </c>
      <c r="L21" s="75">
        <f t="shared" si="23"/>
        <v>0</v>
      </c>
      <c r="M21" s="75">
        <f t="shared" si="23"/>
        <v>0</v>
      </c>
      <c r="N21" s="75">
        <f t="shared" si="23"/>
        <v>0</v>
      </c>
      <c r="O21" s="70">
        <f t="shared" si="23"/>
        <v>0</v>
      </c>
      <c r="P21" s="70">
        <f t="shared" si="23"/>
        <v>0</v>
      </c>
      <c r="Q21" s="75">
        <f t="shared" si="23"/>
        <v>0</v>
      </c>
      <c r="R21" s="70">
        <f t="shared" si="23"/>
        <v>0</v>
      </c>
      <c r="S21" s="70">
        <f t="shared" si="23"/>
        <v>0</v>
      </c>
      <c r="T21" s="70">
        <f t="shared" si="23"/>
        <v>0</v>
      </c>
      <c r="U21" s="70">
        <f t="shared" si="23"/>
        <v>0</v>
      </c>
      <c r="V21" s="75">
        <f t="shared" si="23"/>
        <v>0</v>
      </c>
      <c r="W21" s="70">
        <f t="shared" si="23"/>
        <v>0</v>
      </c>
      <c r="X21" s="70">
        <f t="shared" si="23"/>
        <v>0</v>
      </c>
      <c r="Y21" s="75">
        <f t="shared" si="23"/>
        <v>0</v>
      </c>
      <c r="Z21" s="70">
        <f t="shared" si="23"/>
        <v>0</v>
      </c>
      <c r="AA21" s="75">
        <f t="shared" si="23"/>
        <v>0</v>
      </c>
      <c r="AB21" s="70">
        <f t="shared" si="23"/>
        <v>0</v>
      </c>
      <c r="AC21" s="75">
        <f t="shared" si="23"/>
        <v>0</v>
      </c>
      <c r="AD21" s="70">
        <f t="shared" si="23"/>
        <v>0</v>
      </c>
      <c r="AE21" s="75">
        <f t="shared" si="23"/>
        <v>0</v>
      </c>
      <c r="AF21" s="75">
        <f t="shared" si="23"/>
        <v>0</v>
      </c>
      <c r="AG21" s="75">
        <f>SUM(J21,L21,M21,N21,Q21,V21,Y21,AA21,AC21,AE21,AF21)</f>
        <v>0</v>
      </c>
    </row>
    <row r="22" spans="2:33" x14ac:dyDescent="0.2">
      <c r="R22" s="61">
        <f>SUM(R18:R20)</f>
        <v>0</v>
      </c>
    </row>
  </sheetData>
  <mergeCells count="1">
    <mergeCell ref="D4:E4"/>
  </mergeCells>
  <phoneticPr fontId="0" type="noConversion"/>
  <printOptions horizontalCentered="1"/>
  <pageMargins left="0.25" right="0.25" top="0.25" bottom="0.25" header="0" footer="0"/>
  <pageSetup paperSize="9" scale="50" orientation="landscape" cellComments="asDisplayed" horizontalDpi="300" verticalDpi="300" r:id="rId1"/>
  <headerFooter alignWithMargins="0">
    <oddHeader>&amp;C&amp;"Times New Roman,Bold"FY 2001 BUDGET&amp;12SALARY, BENEFITS &amp; ALLOWANCES</oddHeader>
    <oddFooter>&amp;C&amp;1#&amp;"Calibri"&amp;6&amp;K737373Sensitivity: Internal (C3)</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L62"/>
  <sheetViews>
    <sheetView workbookViewId="0"/>
  </sheetViews>
  <sheetFormatPr defaultColWidth="9.140625" defaultRowHeight="12.75" x14ac:dyDescent="0.2"/>
  <cols>
    <col min="1" max="1" width="4.85546875" style="8" customWidth="1"/>
    <col min="2" max="2" width="39.85546875" style="8" customWidth="1"/>
    <col min="3" max="3" width="8.85546875" style="8" customWidth="1"/>
    <col min="4" max="4" width="8.7109375" style="8" customWidth="1"/>
    <col min="5" max="5" width="10.42578125" style="8" customWidth="1"/>
    <col min="6" max="6" width="8.28515625" style="8" customWidth="1"/>
    <col min="7" max="7" width="10.5703125" style="8" customWidth="1"/>
    <col min="8" max="8" width="8.28515625" style="8" customWidth="1"/>
    <col min="9" max="9" width="11.5703125" style="8" customWidth="1"/>
    <col min="10" max="10" width="8.85546875" style="8" customWidth="1"/>
    <col min="11" max="11" width="11.42578125" style="8" customWidth="1"/>
    <col min="12" max="12" width="11.85546875" style="8" customWidth="1"/>
    <col min="13" max="16384" width="9.140625" style="8"/>
  </cols>
  <sheetData>
    <row r="1" spans="1:12" ht="15.75" x14ac:dyDescent="0.25">
      <c r="A1" s="11" t="s">
        <v>314</v>
      </c>
      <c r="B1" s="1"/>
      <c r="C1" s="1"/>
      <c r="D1" s="1"/>
      <c r="E1" s="1"/>
      <c r="F1" s="1"/>
      <c r="G1" s="1"/>
      <c r="H1" s="1"/>
      <c r="I1" s="1"/>
      <c r="J1" s="1"/>
      <c r="K1" s="1"/>
    </row>
    <row r="2" spans="1:12" x14ac:dyDescent="0.2">
      <c r="A2" s="3" t="s">
        <v>123</v>
      </c>
      <c r="B2" s="9"/>
      <c r="C2" s="9"/>
      <c r="D2" s="9"/>
      <c r="E2" s="9"/>
      <c r="F2" s="9"/>
      <c r="G2" s="9"/>
      <c r="H2" s="9"/>
      <c r="I2" s="9"/>
      <c r="J2" s="9"/>
      <c r="K2" s="9"/>
    </row>
    <row r="3" spans="1:12" x14ac:dyDescent="0.2">
      <c r="A3" s="3" t="s">
        <v>124</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x14ac:dyDescent="0.2">
      <c r="A5" s="56">
        <v>1</v>
      </c>
      <c r="B5" s="58"/>
      <c r="C5" s="55"/>
      <c r="D5" s="55"/>
      <c r="E5" s="10">
        <f>$C5*D5</f>
        <v>0</v>
      </c>
      <c r="F5" s="55"/>
      <c r="G5" s="10">
        <f>$C5*F5</f>
        <v>0</v>
      </c>
      <c r="H5" s="55"/>
      <c r="I5" s="10">
        <f>$C5*H5</f>
        <v>0</v>
      </c>
      <c r="J5" s="55"/>
      <c r="K5" s="10">
        <f>$C5*J5</f>
        <v>0</v>
      </c>
      <c r="L5" s="10">
        <f>K5+I5+G5+E5</f>
        <v>0</v>
      </c>
    </row>
    <row r="6" spans="1:12" x14ac:dyDescent="0.2">
      <c r="A6" s="56">
        <v>2</v>
      </c>
      <c r="B6" s="59"/>
      <c r="C6" s="55">
        <v>0</v>
      </c>
      <c r="D6" s="55">
        <v>0</v>
      </c>
      <c r="E6" s="10">
        <f>$C6*D6</f>
        <v>0</v>
      </c>
      <c r="F6" s="55">
        <v>0</v>
      </c>
      <c r="G6" s="10">
        <f>$C6*F6</f>
        <v>0</v>
      </c>
      <c r="H6" s="55"/>
      <c r="I6" s="10">
        <f>$C6*H6</f>
        <v>0</v>
      </c>
      <c r="J6" s="55"/>
      <c r="K6" s="10">
        <f>$C6*J6</f>
        <v>0</v>
      </c>
      <c r="L6" s="10">
        <f>K6+I6+G6+E6</f>
        <v>0</v>
      </c>
    </row>
    <row r="7" spans="1:12" x14ac:dyDescent="0.2">
      <c r="A7" s="56">
        <v>3</v>
      </c>
      <c r="B7" s="59"/>
      <c r="C7" s="55">
        <v>0</v>
      </c>
      <c r="D7" s="55">
        <v>0</v>
      </c>
      <c r="E7" s="10">
        <f>$C7*D7</f>
        <v>0</v>
      </c>
      <c r="F7" s="55">
        <v>0</v>
      </c>
      <c r="G7" s="10">
        <f>$C7*F7</f>
        <v>0</v>
      </c>
      <c r="H7" s="55"/>
      <c r="I7" s="10">
        <f>$C7*H7</f>
        <v>0</v>
      </c>
      <c r="J7" s="55"/>
      <c r="K7" s="10">
        <f>$C7*J7</f>
        <v>0</v>
      </c>
      <c r="L7" s="10">
        <f>K7+I7+G7+E7</f>
        <v>0</v>
      </c>
    </row>
    <row r="8" spans="1:12" x14ac:dyDescent="0.2">
      <c r="A8" s="56">
        <v>4</v>
      </c>
      <c r="B8" s="57"/>
      <c r="C8" s="55">
        <v>0</v>
      </c>
      <c r="D8" s="55">
        <v>0</v>
      </c>
      <c r="E8" s="10">
        <f>$C8*D8</f>
        <v>0</v>
      </c>
      <c r="F8" s="55">
        <v>0</v>
      </c>
      <c r="G8" s="10">
        <f>$C8*F8</f>
        <v>0</v>
      </c>
      <c r="H8" s="55"/>
      <c r="I8" s="10">
        <f>$C8*H8</f>
        <v>0</v>
      </c>
      <c r="J8" s="55"/>
      <c r="K8" s="10">
        <f>$C8*J8</f>
        <v>0</v>
      </c>
      <c r="L8" s="10">
        <f>K8+I8+G8+E8</f>
        <v>0</v>
      </c>
    </row>
    <row r="9" spans="1:12" x14ac:dyDescent="0.2">
      <c r="A9" s="56">
        <v>5</v>
      </c>
      <c r="B9" s="59"/>
      <c r="C9" s="55">
        <v>0</v>
      </c>
      <c r="D9" s="55">
        <v>0</v>
      </c>
      <c r="E9" s="10">
        <f>$C9*D9</f>
        <v>0</v>
      </c>
      <c r="F9" s="55">
        <v>0</v>
      </c>
      <c r="G9" s="10">
        <f>$C9*F9</f>
        <v>0</v>
      </c>
      <c r="H9" s="55"/>
      <c r="I9" s="10">
        <f>$C9*H9</f>
        <v>0</v>
      </c>
      <c r="J9" s="55"/>
      <c r="K9" s="10">
        <f>$C9*J9</f>
        <v>0</v>
      </c>
      <c r="L9" s="10">
        <f>K9+I9+G9+E9</f>
        <v>0</v>
      </c>
    </row>
    <row r="10" spans="1:12" x14ac:dyDescent="0.2">
      <c r="A10" s="24"/>
      <c r="B10" s="5" t="s">
        <v>0</v>
      </c>
      <c r="C10" s="10"/>
      <c r="D10" s="10"/>
      <c r="E10" s="7">
        <f>SUM(E5:E9)</f>
        <v>0</v>
      </c>
      <c r="F10" s="10"/>
      <c r="G10" s="7">
        <f>SUM(G5:G9)</f>
        <v>0</v>
      </c>
      <c r="H10" s="10"/>
      <c r="I10" s="7">
        <f>SUM(I5:I9)</f>
        <v>0</v>
      </c>
      <c r="J10" s="10"/>
      <c r="K10" s="7">
        <f>SUM(K5:K9)</f>
        <v>0</v>
      </c>
      <c r="L10" s="7">
        <f>SUM(L5:L9)</f>
        <v>0</v>
      </c>
    </row>
    <row r="13" spans="1:12" ht="15.75" x14ac:dyDescent="0.25">
      <c r="A13" s="11" t="s">
        <v>314</v>
      </c>
      <c r="B13" s="1"/>
      <c r="C13" s="1"/>
      <c r="D13" s="1"/>
      <c r="E13" s="1"/>
      <c r="F13" s="1"/>
      <c r="G13" s="1"/>
      <c r="H13" s="1"/>
      <c r="I13" s="1"/>
      <c r="J13" s="1"/>
      <c r="K13" s="1"/>
    </row>
    <row r="14" spans="1:12" x14ac:dyDescent="0.2">
      <c r="A14" s="3" t="s">
        <v>125</v>
      </c>
      <c r="B14" s="9"/>
      <c r="C14" s="9"/>
      <c r="D14" s="9"/>
      <c r="E14" s="9"/>
      <c r="F14" s="9"/>
      <c r="G14" s="9"/>
      <c r="H14" s="9"/>
      <c r="I14" s="9"/>
      <c r="J14" s="9"/>
      <c r="K14" s="9"/>
    </row>
    <row r="15" spans="1:12" x14ac:dyDescent="0.2">
      <c r="A15" s="3" t="s">
        <v>126</v>
      </c>
      <c r="B15" s="9"/>
      <c r="C15" s="9"/>
      <c r="D15" s="9"/>
      <c r="E15" s="9"/>
      <c r="F15" s="9"/>
      <c r="G15" s="9"/>
      <c r="H15" s="9"/>
      <c r="I15" s="9"/>
      <c r="J15" s="9"/>
      <c r="K15" s="9"/>
    </row>
    <row r="16" spans="1:12" ht="38.25" x14ac:dyDescent="0.2">
      <c r="A16" s="26" t="s">
        <v>28</v>
      </c>
      <c r="B16" s="25" t="s">
        <v>29</v>
      </c>
      <c r="C16" s="25" t="s">
        <v>19</v>
      </c>
      <c r="D16" s="26" t="s">
        <v>30</v>
      </c>
      <c r="E16" s="25" t="s">
        <v>21</v>
      </c>
      <c r="F16" s="26" t="s">
        <v>31</v>
      </c>
      <c r="G16" s="25" t="s">
        <v>21</v>
      </c>
      <c r="H16" s="26" t="s">
        <v>32</v>
      </c>
      <c r="I16" s="25" t="s">
        <v>21</v>
      </c>
      <c r="J16" s="26" t="s">
        <v>33</v>
      </c>
      <c r="K16" s="25" t="s">
        <v>21</v>
      </c>
      <c r="L16" s="26" t="s">
        <v>25</v>
      </c>
    </row>
    <row r="17" spans="1:12" x14ac:dyDescent="0.2">
      <c r="A17" s="56">
        <v>1</v>
      </c>
      <c r="B17" s="57" t="s">
        <v>285</v>
      </c>
      <c r="C17" s="55">
        <v>2500</v>
      </c>
      <c r="D17" s="55"/>
      <c r="E17" s="10">
        <f>$C17*D17</f>
        <v>0</v>
      </c>
      <c r="F17" s="55">
        <v>1</v>
      </c>
      <c r="G17" s="10">
        <f>$C17*F17</f>
        <v>2500</v>
      </c>
      <c r="H17" s="55"/>
      <c r="I17" s="10">
        <f>$C17*H17</f>
        <v>0</v>
      </c>
      <c r="J17" s="55">
        <v>1</v>
      </c>
      <c r="K17" s="10">
        <f>$C17*J17</f>
        <v>2500</v>
      </c>
      <c r="L17" s="10">
        <f>K17+I17+G17+E17</f>
        <v>5000</v>
      </c>
    </row>
    <row r="18" spans="1:12" x14ac:dyDescent="0.2">
      <c r="A18" s="56">
        <v>2</v>
      </c>
      <c r="B18" s="59"/>
      <c r="C18" s="55">
        <v>0</v>
      </c>
      <c r="D18" s="55">
        <v>0</v>
      </c>
      <c r="E18" s="10">
        <f t="shared" ref="E18:E24" si="0">$C18*D18</f>
        <v>0</v>
      </c>
      <c r="F18" s="55">
        <v>0</v>
      </c>
      <c r="G18" s="10">
        <f t="shared" ref="G18:G24" si="1">$C18*F18</f>
        <v>0</v>
      </c>
      <c r="H18" s="55"/>
      <c r="I18" s="10">
        <f t="shared" ref="I18:I24" si="2">$C18*H18</f>
        <v>0</v>
      </c>
      <c r="J18" s="55"/>
      <c r="K18" s="10">
        <f t="shared" ref="K18:K24" si="3">$C18*J18</f>
        <v>0</v>
      </c>
      <c r="L18" s="10">
        <f t="shared" ref="L18:L24" si="4">K18+I18+G18+E18</f>
        <v>0</v>
      </c>
    </row>
    <row r="19" spans="1:12" x14ac:dyDescent="0.2">
      <c r="A19" s="56">
        <v>3</v>
      </c>
      <c r="B19" s="59"/>
      <c r="C19" s="55">
        <v>0</v>
      </c>
      <c r="D19" s="55">
        <v>0</v>
      </c>
      <c r="E19" s="10">
        <f t="shared" si="0"/>
        <v>0</v>
      </c>
      <c r="F19" s="55">
        <v>0</v>
      </c>
      <c r="G19" s="10">
        <f t="shared" si="1"/>
        <v>0</v>
      </c>
      <c r="H19" s="55"/>
      <c r="I19" s="10">
        <f t="shared" si="2"/>
        <v>0</v>
      </c>
      <c r="J19" s="55"/>
      <c r="K19" s="10">
        <f t="shared" si="3"/>
        <v>0</v>
      </c>
      <c r="L19" s="10">
        <f t="shared" si="4"/>
        <v>0</v>
      </c>
    </row>
    <row r="20" spans="1:12" x14ac:dyDescent="0.2">
      <c r="A20" s="56">
        <v>4</v>
      </c>
      <c r="B20" s="57"/>
      <c r="C20" s="55">
        <v>0</v>
      </c>
      <c r="D20" s="55">
        <v>0</v>
      </c>
      <c r="E20" s="10">
        <f t="shared" si="0"/>
        <v>0</v>
      </c>
      <c r="F20" s="55">
        <v>0</v>
      </c>
      <c r="G20" s="10">
        <f t="shared" si="1"/>
        <v>0</v>
      </c>
      <c r="H20" s="55"/>
      <c r="I20" s="10">
        <f t="shared" si="2"/>
        <v>0</v>
      </c>
      <c r="J20" s="55"/>
      <c r="K20" s="10">
        <f t="shared" si="3"/>
        <v>0</v>
      </c>
      <c r="L20" s="10">
        <f t="shared" si="4"/>
        <v>0</v>
      </c>
    </row>
    <row r="21" spans="1:12" x14ac:dyDescent="0.2">
      <c r="A21" s="56">
        <v>5</v>
      </c>
      <c r="B21" s="59"/>
      <c r="C21" s="55">
        <v>0</v>
      </c>
      <c r="D21" s="55">
        <v>0</v>
      </c>
      <c r="E21" s="10">
        <f t="shared" si="0"/>
        <v>0</v>
      </c>
      <c r="F21" s="55">
        <v>0</v>
      </c>
      <c r="G21" s="10">
        <f t="shared" si="1"/>
        <v>0</v>
      </c>
      <c r="H21" s="55"/>
      <c r="I21" s="10">
        <f t="shared" si="2"/>
        <v>0</v>
      </c>
      <c r="J21" s="55"/>
      <c r="K21" s="10">
        <f t="shared" si="3"/>
        <v>0</v>
      </c>
      <c r="L21" s="10">
        <f t="shared" si="4"/>
        <v>0</v>
      </c>
    </row>
    <row r="22" spans="1:12" x14ac:dyDescent="0.2">
      <c r="A22" s="56">
        <v>6</v>
      </c>
      <c r="B22" s="59"/>
      <c r="C22" s="55">
        <v>0</v>
      </c>
      <c r="D22" s="55">
        <v>0</v>
      </c>
      <c r="E22" s="10">
        <f t="shared" si="0"/>
        <v>0</v>
      </c>
      <c r="F22" s="55">
        <v>0</v>
      </c>
      <c r="G22" s="10">
        <f t="shared" si="1"/>
        <v>0</v>
      </c>
      <c r="H22" s="55"/>
      <c r="I22" s="10">
        <f t="shared" si="2"/>
        <v>0</v>
      </c>
      <c r="J22" s="55"/>
      <c r="K22" s="10">
        <f t="shared" si="3"/>
        <v>0</v>
      </c>
      <c r="L22" s="10">
        <f t="shared" si="4"/>
        <v>0</v>
      </c>
    </row>
    <row r="23" spans="1:12" x14ac:dyDescent="0.2">
      <c r="A23" s="56">
        <v>7</v>
      </c>
      <c r="B23" s="55"/>
      <c r="C23" s="55">
        <v>0</v>
      </c>
      <c r="D23" s="55">
        <v>0</v>
      </c>
      <c r="E23" s="10">
        <f t="shared" si="0"/>
        <v>0</v>
      </c>
      <c r="F23" s="55">
        <v>0</v>
      </c>
      <c r="G23" s="10">
        <f t="shared" si="1"/>
        <v>0</v>
      </c>
      <c r="H23" s="55"/>
      <c r="I23" s="10">
        <f t="shared" si="2"/>
        <v>0</v>
      </c>
      <c r="J23" s="55"/>
      <c r="K23" s="10">
        <f t="shared" si="3"/>
        <v>0</v>
      </c>
      <c r="L23" s="10">
        <f t="shared" si="4"/>
        <v>0</v>
      </c>
    </row>
    <row r="24" spans="1:12" x14ac:dyDescent="0.2">
      <c r="A24" s="56">
        <v>8</v>
      </c>
      <c r="B24" s="55"/>
      <c r="C24" s="55"/>
      <c r="D24" s="55">
        <v>0</v>
      </c>
      <c r="E24" s="10">
        <f t="shared" si="0"/>
        <v>0</v>
      </c>
      <c r="F24" s="55">
        <v>0</v>
      </c>
      <c r="G24" s="10">
        <f t="shared" si="1"/>
        <v>0</v>
      </c>
      <c r="H24" s="55"/>
      <c r="I24" s="10">
        <f t="shared" si="2"/>
        <v>0</v>
      </c>
      <c r="J24" s="55"/>
      <c r="K24" s="10">
        <f t="shared" si="3"/>
        <v>0</v>
      </c>
      <c r="L24" s="10">
        <f t="shared" si="4"/>
        <v>0</v>
      </c>
    </row>
    <row r="25" spans="1:12" x14ac:dyDescent="0.2">
      <c r="A25" s="24"/>
      <c r="B25" s="5" t="s">
        <v>0</v>
      </c>
      <c r="C25" s="10"/>
      <c r="D25" s="10"/>
      <c r="E25" s="7">
        <f>SUM(E17:E24)</f>
        <v>0</v>
      </c>
      <c r="F25" s="10"/>
      <c r="G25" s="7">
        <f>SUM(G17:G24)</f>
        <v>2500</v>
      </c>
      <c r="H25" s="10"/>
      <c r="I25" s="7">
        <f>SUM(I17:I24)</f>
        <v>0</v>
      </c>
      <c r="J25" s="10"/>
      <c r="K25" s="7">
        <f>SUM(K17:K24)</f>
        <v>2500</v>
      </c>
      <c r="L25" s="7">
        <f>SUM(L17:L24)</f>
        <v>5000</v>
      </c>
    </row>
    <row r="28" spans="1:12" ht="15.75" x14ac:dyDescent="0.25">
      <c r="A28" s="11" t="s">
        <v>314</v>
      </c>
      <c r="B28" s="1"/>
      <c r="C28" s="1"/>
      <c r="D28" s="1"/>
      <c r="E28" s="1"/>
      <c r="F28" s="1"/>
      <c r="G28" s="1"/>
      <c r="H28" s="1"/>
      <c r="I28" s="1"/>
      <c r="J28" s="1"/>
      <c r="K28" s="1"/>
    </row>
    <row r="29" spans="1:12" x14ac:dyDescent="0.2">
      <c r="A29" s="3" t="s">
        <v>127</v>
      </c>
      <c r="B29" s="9"/>
      <c r="C29" s="9"/>
      <c r="D29" s="9"/>
      <c r="E29" s="9"/>
      <c r="F29" s="9"/>
      <c r="G29" s="9"/>
      <c r="H29" s="9"/>
      <c r="I29" s="9"/>
      <c r="J29" s="9"/>
      <c r="K29" s="9"/>
    </row>
    <row r="30" spans="1:12" x14ac:dyDescent="0.2">
      <c r="A30" s="3" t="s">
        <v>128</v>
      </c>
      <c r="B30" s="9"/>
      <c r="C30" s="9"/>
      <c r="D30" s="9"/>
      <c r="E30" s="9"/>
      <c r="F30" s="9"/>
      <c r="G30" s="9"/>
      <c r="H30" s="9"/>
      <c r="I30" s="9"/>
      <c r="J30" s="9"/>
      <c r="K30" s="9"/>
    </row>
    <row r="31" spans="1:12" ht="38.25" x14ac:dyDescent="0.2">
      <c r="A31" s="26" t="s">
        <v>28</v>
      </c>
      <c r="B31" s="25" t="s">
        <v>29</v>
      </c>
      <c r="C31" s="25" t="s">
        <v>19</v>
      </c>
      <c r="D31" s="26" t="s">
        <v>30</v>
      </c>
      <c r="E31" s="25" t="s">
        <v>21</v>
      </c>
      <c r="F31" s="26" t="s">
        <v>31</v>
      </c>
      <c r="G31" s="25" t="s">
        <v>21</v>
      </c>
      <c r="H31" s="26" t="s">
        <v>32</v>
      </c>
      <c r="I31" s="25" t="s">
        <v>21</v>
      </c>
      <c r="J31" s="26" t="s">
        <v>33</v>
      </c>
      <c r="K31" s="25" t="s">
        <v>21</v>
      </c>
      <c r="L31" s="26" t="s">
        <v>25</v>
      </c>
    </row>
    <row r="32" spans="1:12" x14ac:dyDescent="0.2">
      <c r="A32" s="56">
        <v>1</v>
      </c>
      <c r="B32" s="58"/>
      <c r="C32" s="55"/>
      <c r="D32" s="55"/>
      <c r="E32" s="10">
        <f>$C32*D32</f>
        <v>0</v>
      </c>
      <c r="F32" s="55"/>
      <c r="G32" s="10">
        <f>$C32*F32</f>
        <v>0</v>
      </c>
      <c r="H32" s="55"/>
      <c r="I32" s="10">
        <f>$C32*H32</f>
        <v>0</v>
      </c>
      <c r="J32" s="55"/>
      <c r="K32" s="10">
        <f>$C32*J32</f>
        <v>0</v>
      </c>
      <c r="L32" s="10">
        <f>K32+I32+G32+E32</f>
        <v>0</v>
      </c>
    </row>
    <row r="33" spans="1:12" x14ac:dyDescent="0.2">
      <c r="A33" s="56">
        <v>2</v>
      </c>
      <c r="B33" s="59"/>
      <c r="C33" s="55">
        <v>0</v>
      </c>
      <c r="D33" s="55">
        <v>0</v>
      </c>
      <c r="E33" s="10">
        <f t="shared" ref="E33:E41" si="5">$C33*D33</f>
        <v>0</v>
      </c>
      <c r="F33" s="55">
        <v>0</v>
      </c>
      <c r="G33" s="10">
        <f t="shared" ref="G33:G41" si="6">$C33*F33</f>
        <v>0</v>
      </c>
      <c r="H33" s="55"/>
      <c r="I33" s="10">
        <f t="shared" ref="I33:I41" si="7">$C33*H33</f>
        <v>0</v>
      </c>
      <c r="J33" s="55"/>
      <c r="K33" s="10">
        <f t="shared" ref="K33:K41" si="8">$C33*J33</f>
        <v>0</v>
      </c>
      <c r="L33" s="10">
        <f t="shared" ref="L33:L41" si="9">K33+I33+G33+E33</f>
        <v>0</v>
      </c>
    </row>
    <row r="34" spans="1:12" x14ac:dyDescent="0.2">
      <c r="A34" s="56">
        <v>3</v>
      </c>
      <c r="B34" s="59"/>
      <c r="C34" s="55">
        <v>0</v>
      </c>
      <c r="D34" s="55">
        <v>0</v>
      </c>
      <c r="E34" s="10">
        <f t="shared" si="5"/>
        <v>0</v>
      </c>
      <c r="F34" s="55">
        <v>0</v>
      </c>
      <c r="G34" s="10">
        <f t="shared" si="6"/>
        <v>0</v>
      </c>
      <c r="H34" s="55"/>
      <c r="I34" s="10">
        <f t="shared" si="7"/>
        <v>0</v>
      </c>
      <c r="J34" s="55"/>
      <c r="K34" s="10">
        <f t="shared" si="8"/>
        <v>0</v>
      </c>
      <c r="L34" s="10">
        <f t="shared" si="9"/>
        <v>0</v>
      </c>
    </row>
    <row r="35" spans="1:12" x14ac:dyDescent="0.2">
      <c r="A35" s="56">
        <v>4</v>
      </c>
      <c r="B35" s="57"/>
      <c r="C35" s="55">
        <v>0</v>
      </c>
      <c r="D35" s="55">
        <v>0</v>
      </c>
      <c r="E35" s="10">
        <f t="shared" si="5"/>
        <v>0</v>
      </c>
      <c r="F35" s="55">
        <v>0</v>
      </c>
      <c r="G35" s="10">
        <f t="shared" si="6"/>
        <v>0</v>
      </c>
      <c r="H35" s="55"/>
      <c r="I35" s="10">
        <f t="shared" si="7"/>
        <v>0</v>
      </c>
      <c r="J35" s="55"/>
      <c r="K35" s="10">
        <f t="shared" si="8"/>
        <v>0</v>
      </c>
      <c r="L35" s="10">
        <f t="shared" si="9"/>
        <v>0</v>
      </c>
    </row>
    <row r="36" spans="1:12" x14ac:dyDescent="0.2">
      <c r="A36" s="56">
        <v>5</v>
      </c>
      <c r="B36" s="59"/>
      <c r="C36" s="55">
        <v>0</v>
      </c>
      <c r="D36" s="55">
        <v>0</v>
      </c>
      <c r="E36" s="10">
        <f t="shared" si="5"/>
        <v>0</v>
      </c>
      <c r="F36" s="55">
        <v>0</v>
      </c>
      <c r="G36" s="10">
        <f t="shared" si="6"/>
        <v>0</v>
      </c>
      <c r="H36" s="55"/>
      <c r="I36" s="10">
        <f t="shared" si="7"/>
        <v>0</v>
      </c>
      <c r="J36" s="55"/>
      <c r="K36" s="10">
        <f t="shared" si="8"/>
        <v>0</v>
      </c>
      <c r="L36" s="10">
        <f t="shared" si="9"/>
        <v>0</v>
      </c>
    </row>
    <row r="37" spans="1:12" x14ac:dyDescent="0.2">
      <c r="A37" s="56">
        <v>6</v>
      </c>
      <c r="B37" s="59"/>
      <c r="C37" s="55">
        <v>0</v>
      </c>
      <c r="D37" s="55">
        <v>0</v>
      </c>
      <c r="E37" s="10">
        <f t="shared" si="5"/>
        <v>0</v>
      </c>
      <c r="F37" s="55">
        <v>0</v>
      </c>
      <c r="G37" s="10">
        <f t="shared" si="6"/>
        <v>0</v>
      </c>
      <c r="H37" s="55"/>
      <c r="I37" s="10">
        <f t="shared" si="7"/>
        <v>0</v>
      </c>
      <c r="J37" s="55"/>
      <c r="K37" s="10">
        <f t="shared" si="8"/>
        <v>0</v>
      </c>
      <c r="L37" s="10">
        <f t="shared" si="9"/>
        <v>0</v>
      </c>
    </row>
    <row r="38" spans="1:12" x14ac:dyDescent="0.2">
      <c r="A38" s="56">
        <v>7</v>
      </c>
      <c r="B38" s="55"/>
      <c r="C38" s="55">
        <v>0</v>
      </c>
      <c r="D38" s="55">
        <v>0</v>
      </c>
      <c r="E38" s="10">
        <f t="shared" si="5"/>
        <v>0</v>
      </c>
      <c r="F38" s="55">
        <v>0</v>
      </c>
      <c r="G38" s="10">
        <f t="shared" si="6"/>
        <v>0</v>
      </c>
      <c r="H38" s="55"/>
      <c r="I38" s="10">
        <f t="shared" si="7"/>
        <v>0</v>
      </c>
      <c r="J38" s="55"/>
      <c r="K38" s="10">
        <f t="shared" si="8"/>
        <v>0</v>
      </c>
      <c r="L38" s="10">
        <f t="shared" si="9"/>
        <v>0</v>
      </c>
    </row>
    <row r="39" spans="1:12" x14ac:dyDescent="0.2">
      <c r="A39" s="56">
        <v>8</v>
      </c>
      <c r="B39" s="55"/>
      <c r="C39" s="55"/>
      <c r="D39" s="55">
        <v>0</v>
      </c>
      <c r="E39" s="10">
        <f t="shared" si="5"/>
        <v>0</v>
      </c>
      <c r="F39" s="55">
        <v>0</v>
      </c>
      <c r="G39" s="10">
        <f t="shared" si="6"/>
        <v>0</v>
      </c>
      <c r="H39" s="55"/>
      <c r="I39" s="10">
        <f t="shared" si="7"/>
        <v>0</v>
      </c>
      <c r="J39" s="55"/>
      <c r="K39" s="10">
        <f t="shared" si="8"/>
        <v>0</v>
      </c>
      <c r="L39" s="10">
        <f t="shared" si="9"/>
        <v>0</v>
      </c>
    </row>
    <row r="40" spans="1:12" x14ac:dyDescent="0.2">
      <c r="A40" s="56">
        <v>9</v>
      </c>
      <c r="B40" s="55"/>
      <c r="C40" s="55"/>
      <c r="D40" s="55">
        <v>0</v>
      </c>
      <c r="E40" s="10">
        <f t="shared" si="5"/>
        <v>0</v>
      </c>
      <c r="F40" s="55"/>
      <c r="G40" s="10">
        <f t="shared" si="6"/>
        <v>0</v>
      </c>
      <c r="H40" s="55"/>
      <c r="I40" s="10">
        <f t="shared" si="7"/>
        <v>0</v>
      </c>
      <c r="J40" s="55"/>
      <c r="K40" s="10">
        <f t="shared" si="8"/>
        <v>0</v>
      </c>
      <c r="L40" s="10">
        <f t="shared" si="9"/>
        <v>0</v>
      </c>
    </row>
    <row r="41" spans="1:12" x14ac:dyDescent="0.2">
      <c r="A41" s="56">
        <v>10</v>
      </c>
      <c r="B41" s="55"/>
      <c r="C41" s="55"/>
      <c r="D41" s="55">
        <v>0</v>
      </c>
      <c r="E41" s="10">
        <f t="shared" si="5"/>
        <v>0</v>
      </c>
      <c r="F41" s="55"/>
      <c r="G41" s="10">
        <f t="shared" si="6"/>
        <v>0</v>
      </c>
      <c r="H41" s="55"/>
      <c r="I41" s="10">
        <f t="shared" si="7"/>
        <v>0</v>
      </c>
      <c r="J41" s="55"/>
      <c r="K41" s="10">
        <f t="shared" si="8"/>
        <v>0</v>
      </c>
      <c r="L41" s="10">
        <f t="shared" si="9"/>
        <v>0</v>
      </c>
    </row>
    <row r="42" spans="1:12" x14ac:dyDescent="0.2">
      <c r="A42" s="24"/>
      <c r="B42" s="5" t="s">
        <v>0</v>
      </c>
      <c r="C42" s="10"/>
      <c r="D42" s="10"/>
      <c r="E42" s="7">
        <f>SUM(E32:E41)</f>
        <v>0</v>
      </c>
      <c r="F42" s="10"/>
      <c r="G42" s="7">
        <f>SUM(G32:G41)</f>
        <v>0</v>
      </c>
      <c r="H42" s="10"/>
      <c r="I42" s="7">
        <f>SUM(I32:I41)</f>
        <v>0</v>
      </c>
      <c r="J42" s="10"/>
      <c r="K42" s="7">
        <f>SUM(K32:K41)</f>
        <v>0</v>
      </c>
      <c r="L42" s="7">
        <f>SUM(L32:L41)</f>
        <v>0</v>
      </c>
    </row>
    <row r="45" spans="1:12" ht="15.75" x14ac:dyDescent="0.25">
      <c r="A45" s="11" t="s">
        <v>314</v>
      </c>
      <c r="B45" s="1"/>
      <c r="C45" s="1"/>
      <c r="D45" s="1"/>
      <c r="E45" s="1"/>
      <c r="F45" s="1"/>
      <c r="G45" s="1"/>
      <c r="H45" s="1"/>
      <c r="I45" s="1"/>
      <c r="J45" s="1"/>
      <c r="K45" s="1"/>
    </row>
    <row r="46" spans="1:12" x14ac:dyDescent="0.2">
      <c r="A46" s="3" t="s">
        <v>129</v>
      </c>
      <c r="B46" s="9"/>
      <c r="C46" s="9"/>
      <c r="D46" s="9"/>
      <c r="E46" s="9"/>
      <c r="F46" s="9"/>
      <c r="G46" s="9"/>
      <c r="H46" s="9"/>
      <c r="I46" s="9"/>
      <c r="J46" s="9"/>
      <c r="K46" s="9"/>
    </row>
    <row r="47" spans="1:12" x14ac:dyDescent="0.2">
      <c r="A47" s="3" t="s">
        <v>130</v>
      </c>
      <c r="B47" s="9"/>
      <c r="C47" s="9"/>
      <c r="D47" s="9"/>
      <c r="E47" s="9"/>
      <c r="F47" s="9"/>
      <c r="G47" s="9"/>
      <c r="H47" s="9"/>
      <c r="I47" s="9"/>
      <c r="J47" s="9"/>
      <c r="K47" s="9"/>
    </row>
    <row r="48" spans="1:12" ht="38.25" x14ac:dyDescent="0.2">
      <c r="A48" s="26" t="s">
        <v>28</v>
      </c>
      <c r="B48" s="25" t="s">
        <v>29</v>
      </c>
      <c r="C48" s="25" t="s">
        <v>19</v>
      </c>
      <c r="D48" s="26" t="s">
        <v>30</v>
      </c>
      <c r="E48" s="25" t="s">
        <v>21</v>
      </c>
      <c r="F48" s="26" t="s">
        <v>31</v>
      </c>
      <c r="G48" s="25" t="s">
        <v>21</v>
      </c>
      <c r="H48" s="26" t="s">
        <v>32</v>
      </c>
      <c r="I48" s="25" t="s">
        <v>21</v>
      </c>
      <c r="J48" s="26" t="s">
        <v>33</v>
      </c>
      <c r="K48" s="25" t="s">
        <v>21</v>
      </c>
      <c r="L48" s="26" t="s">
        <v>25</v>
      </c>
    </row>
    <row r="49" spans="1:12" x14ac:dyDescent="0.2">
      <c r="A49" s="56"/>
      <c r="B49" s="57"/>
      <c r="C49" s="55"/>
      <c r="D49" s="55"/>
      <c r="E49" s="10"/>
      <c r="F49" s="55"/>
      <c r="G49" s="10"/>
      <c r="H49" s="55"/>
      <c r="I49" s="10"/>
      <c r="J49" s="55"/>
      <c r="K49" s="10"/>
      <c r="L49" s="10"/>
    </row>
    <row r="50" spans="1:12" x14ac:dyDescent="0.2">
      <c r="A50" s="56">
        <f>A49+1</f>
        <v>1</v>
      </c>
      <c r="B50" s="59" t="s">
        <v>309</v>
      </c>
      <c r="C50" s="55">
        <v>1500</v>
      </c>
      <c r="D50" s="55"/>
      <c r="E50" s="10"/>
      <c r="F50" s="55">
        <v>150</v>
      </c>
      <c r="G50" s="10">
        <f>$C50*F50</f>
        <v>225000</v>
      </c>
      <c r="H50" s="55">
        <v>150</v>
      </c>
      <c r="I50" s="10">
        <f>$C50*H50</f>
        <v>225000</v>
      </c>
      <c r="J50" s="55"/>
      <c r="K50" s="10"/>
      <c r="L50" s="10">
        <f>E50+G50+I50+K50</f>
        <v>450000</v>
      </c>
    </row>
    <row r="51" spans="1:12" x14ac:dyDescent="0.2">
      <c r="A51" s="167">
        <f t="shared" ref="A51:A59" si="10">A50+1</f>
        <v>2</v>
      </c>
      <c r="B51" s="165" t="s">
        <v>326</v>
      </c>
      <c r="C51" s="163">
        <v>700</v>
      </c>
      <c r="D51" s="163"/>
      <c r="E51" s="163"/>
      <c r="F51" s="163">
        <v>15</v>
      </c>
      <c r="G51" s="163">
        <f t="shared" ref="G51:G61" si="11">$C51*F51</f>
        <v>10500</v>
      </c>
      <c r="H51" s="163">
        <v>15</v>
      </c>
      <c r="I51" s="163">
        <f>$C51*H51</f>
        <v>10500</v>
      </c>
      <c r="J51" s="163"/>
      <c r="K51" s="163"/>
      <c r="L51" s="163">
        <f t="shared" ref="L51:L61" si="12">K51+I51+G51+E51</f>
        <v>21000</v>
      </c>
    </row>
    <row r="52" spans="1:12" x14ac:dyDescent="0.2">
      <c r="A52" s="168"/>
      <c r="B52" s="166"/>
      <c r="C52" s="164">
        <v>0</v>
      </c>
      <c r="D52" s="164"/>
      <c r="E52" s="164"/>
      <c r="F52" s="164"/>
      <c r="G52" s="164">
        <f t="shared" si="11"/>
        <v>0</v>
      </c>
      <c r="H52" s="164">
        <v>0</v>
      </c>
      <c r="I52" s="164">
        <f>$C52*H52</f>
        <v>0</v>
      </c>
      <c r="J52" s="164"/>
      <c r="K52" s="164"/>
      <c r="L52" s="164">
        <f t="shared" si="12"/>
        <v>0</v>
      </c>
    </row>
    <row r="53" spans="1:12" x14ac:dyDescent="0.2">
      <c r="A53" s="56">
        <f t="shared" si="10"/>
        <v>1</v>
      </c>
      <c r="B53" s="59" t="s">
        <v>341</v>
      </c>
      <c r="C53" s="55"/>
      <c r="D53" s="55">
        <v>0</v>
      </c>
      <c r="E53" s="10">
        <f t="shared" ref="E53:E61" si="13">$C53*D53</f>
        <v>0</v>
      </c>
      <c r="F53" s="55"/>
      <c r="G53" s="10">
        <f t="shared" si="11"/>
        <v>0</v>
      </c>
      <c r="H53" s="55"/>
      <c r="I53" s="10">
        <f t="shared" ref="I53:I61" si="14">$C53*H53</f>
        <v>0</v>
      </c>
      <c r="J53" s="55">
        <v>1</v>
      </c>
      <c r="K53" s="10">
        <v>850000</v>
      </c>
      <c r="L53" s="10">
        <f t="shared" si="12"/>
        <v>850000</v>
      </c>
    </row>
    <row r="54" spans="1:12" x14ac:dyDescent="0.2">
      <c r="A54" s="56">
        <f t="shared" si="10"/>
        <v>2</v>
      </c>
      <c r="B54" s="59" t="s">
        <v>342</v>
      </c>
      <c r="C54" s="55">
        <v>7000</v>
      </c>
      <c r="D54" s="55">
        <v>2</v>
      </c>
      <c r="E54" s="10">
        <f t="shared" si="13"/>
        <v>14000</v>
      </c>
      <c r="F54" s="55">
        <v>2</v>
      </c>
      <c r="G54" s="10">
        <f t="shared" si="11"/>
        <v>14000</v>
      </c>
      <c r="H54" s="55">
        <v>2</v>
      </c>
      <c r="I54" s="10">
        <f t="shared" si="14"/>
        <v>14000</v>
      </c>
      <c r="J54" s="55">
        <v>2</v>
      </c>
      <c r="K54" s="10">
        <f t="shared" ref="K54:K61" si="15">$C54*J54</f>
        <v>14000</v>
      </c>
      <c r="L54" s="10">
        <f t="shared" si="12"/>
        <v>56000</v>
      </c>
    </row>
    <row r="55" spans="1:12" x14ac:dyDescent="0.2">
      <c r="A55" s="56">
        <f t="shared" si="10"/>
        <v>3</v>
      </c>
      <c r="B55" s="59" t="s">
        <v>343</v>
      </c>
      <c r="C55" s="55">
        <v>7000</v>
      </c>
      <c r="D55" s="55">
        <v>1</v>
      </c>
      <c r="E55" s="10">
        <f t="shared" si="13"/>
        <v>7000</v>
      </c>
      <c r="F55" s="55">
        <v>1</v>
      </c>
      <c r="G55" s="10">
        <f t="shared" si="11"/>
        <v>7000</v>
      </c>
      <c r="H55" s="55">
        <v>1</v>
      </c>
      <c r="I55" s="10">
        <f t="shared" si="14"/>
        <v>7000</v>
      </c>
      <c r="J55" s="55">
        <v>1</v>
      </c>
      <c r="K55" s="10">
        <f t="shared" si="15"/>
        <v>7000</v>
      </c>
      <c r="L55" s="10">
        <f>K55+I55+G55+E55</f>
        <v>28000</v>
      </c>
    </row>
    <row r="56" spans="1:12" x14ac:dyDescent="0.2">
      <c r="A56" s="56">
        <f t="shared" si="10"/>
        <v>4</v>
      </c>
      <c r="B56" s="55"/>
      <c r="C56" s="55">
        <v>0</v>
      </c>
      <c r="D56" s="55">
        <v>0</v>
      </c>
      <c r="E56" s="10">
        <f t="shared" si="13"/>
        <v>0</v>
      </c>
      <c r="F56" s="55">
        <v>0</v>
      </c>
      <c r="G56" s="10">
        <f t="shared" si="11"/>
        <v>0</v>
      </c>
      <c r="H56" s="55"/>
      <c r="I56" s="10">
        <f t="shared" si="14"/>
        <v>0</v>
      </c>
      <c r="J56" s="55"/>
      <c r="K56" s="10">
        <f t="shared" si="15"/>
        <v>0</v>
      </c>
      <c r="L56" s="10">
        <f>K56+I56+G56+E56</f>
        <v>0</v>
      </c>
    </row>
    <row r="57" spans="1:12" x14ac:dyDescent="0.2">
      <c r="A57" s="56">
        <f t="shared" si="10"/>
        <v>5</v>
      </c>
      <c r="B57" s="59"/>
      <c r="C57" s="55">
        <v>0</v>
      </c>
      <c r="D57" s="55">
        <v>0</v>
      </c>
      <c r="E57" s="10">
        <f t="shared" si="13"/>
        <v>0</v>
      </c>
      <c r="F57" s="55">
        <v>0</v>
      </c>
      <c r="G57" s="10">
        <f t="shared" si="11"/>
        <v>0</v>
      </c>
      <c r="H57" s="55"/>
      <c r="I57" s="10">
        <f t="shared" si="14"/>
        <v>0</v>
      </c>
      <c r="J57" s="55"/>
      <c r="K57" s="10">
        <f t="shared" si="15"/>
        <v>0</v>
      </c>
      <c r="L57" s="10">
        <f t="shared" si="12"/>
        <v>0</v>
      </c>
    </row>
    <row r="58" spans="1:12" x14ac:dyDescent="0.2">
      <c r="A58" s="56">
        <f t="shared" si="10"/>
        <v>6</v>
      </c>
      <c r="B58" s="55"/>
      <c r="C58" s="55">
        <v>0</v>
      </c>
      <c r="D58" s="55">
        <v>0</v>
      </c>
      <c r="E58" s="10">
        <f t="shared" si="13"/>
        <v>0</v>
      </c>
      <c r="F58" s="55">
        <v>0</v>
      </c>
      <c r="G58" s="10">
        <f t="shared" si="11"/>
        <v>0</v>
      </c>
      <c r="H58" s="55"/>
      <c r="I58" s="10">
        <f t="shared" si="14"/>
        <v>0</v>
      </c>
      <c r="J58" s="55"/>
      <c r="K58" s="10">
        <f t="shared" si="15"/>
        <v>0</v>
      </c>
      <c r="L58" s="10">
        <f t="shared" si="12"/>
        <v>0</v>
      </c>
    </row>
    <row r="59" spans="1:12" x14ac:dyDescent="0.2">
      <c r="A59" s="56">
        <f t="shared" si="10"/>
        <v>7</v>
      </c>
      <c r="B59" s="55"/>
      <c r="C59" s="55"/>
      <c r="D59" s="55">
        <v>0</v>
      </c>
      <c r="E59" s="10">
        <f t="shared" si="13"/>
        <v>0</v>
      </c>
      <c r="F59" s="55">
        <v>0</v>
      </c>
      <c r="G59" s="10">
        <f t="shared" si="11"/>
        <v>0</v>
      </c>
      <c r="H59" s="55"/>
      <c r="I59" s="10">
        <f t="shared" si="14"/>
        <v>0</v>
      </c>
      <c r="J59" s="55"/>
      <c r="K59" s="10">
        <f t="shared" si="15"/>
        <v>0</v>
      </c>
      <c r="L59" s="10">
        <f t="shared" si="12"/>
        <v>0</v>
      </c>
    </row>
    <row r="60" spans="1:12" x14ac:dyDescent="0.2">
      <c r="A60" s="56"/>
      <c r="B60" s="55"/>
      <c r="C60" s="55"/>
      <c r="D60" s="55">
        <v>0</v>
      </c>
      <c r="E60" s="10">
        <f t="shared" si="13"/>
        <v>0</v>
      </c>
      <c r="F60" s="55"/>
      <c r="G60" s="10">
        <f t="shared" si="11"/>
        <v>0</v>
      </c>
      <c r="H60" s="55"/>
      <c r="I60" s="10">
        <f t="shared" si="14"/>
        <v>0</v>
      </c>
      <c r="J60" s="55"/>
      <c r="K60" s="10">
        <f t="shared" si="15"/>
        <v>0</v>
      </c>
      <c r="L60" s="10">
        <f t="shared" si="12"/>
        <v>0</v>
      </c>
    </row>
    <row r="61" spans="1:12" x14ac:dyDescent="0.2">
      <c r="A61" s="56"/>
      <c r="B61" s="55"/>
      <c r="C61" s="55"/>
      <c r="D61" s="55">
        <v>0</v>
      </c>
      <c r="E61" s="10">
        <f t="shared" si="13"/>
        <v>0</v>
      </c>
      <c r="F61" s="55"/>
      <c r="G61" s="10">
        <f t="shared" si="11"/>
        <v>0</v>
      </c>
      <c r="H61" s="55"/>
      <c r="I61" s="10">
        <f t="shared" si="14"/>
        <v>0</v>
      </c>
      <c r="J61" s="55"/>
      <c r="K61" s="10">
        <f t="shared" si="15"/>
        <v>0</v>
      </c>
      <c r="L61" s="10">
        <f t="shared" si="12"/>
        <v>0</v>
      </c>
    </row>
    <row r="62" spans="1:12" x14ac:dyDescent="0.2">
      <c r="A62" s="24"/>
      <c r="B62" s="5" t="s">
        <v>0</v>
      </c>
      <c r="C62" s="10"/>
      <c r="D62" s="10"/>
      <c r="E62" s="7">
        <f>SUM(E49:E61)</f>
        <v>21000</v>
      </c>
      <c r="F62" s="10"/>
      <c r="G62" s="7">
        <f>SUM(G49:G61)</f>
        <v>256500</v>
      </c>
      <c r="H62" s="10"/>
      <c r="I62" s="7">
        <f>SUM(I49:I61)</f>
        <v>256500</v>
      </c>
      <c r="J62" s="10"/>
      <c r="K62" s="7">
        <f>SUM(K49:K61)</f>
        <v>871000</v>
      </c>
      <c r="L62" s="7">
        <f>SUM(L49:L61)</f>
        <v>1405000</v>
      </c>
    </row>
  </sheetData>
  <mergeCells count="12">
    <mergeCell ref="K51:K52"/>
    <mergeCell ref="L51:L52"/>
    <mergeCell ref="B51:B52"/>
    <mergeCell ref="A51:A52"/>
    <mergeCell ref="C51:C52"/>
    <mergeCell ref="D51:D52"/>
    <mergeCell ref="E51:E52"/>
    <mergeCell ref="F51:F52"/>
    <mergeCell ref="G51:G52"/>
    <mergeCell ref="H51:H52"/>
    <mergeCell ref="I51:I52"/>
    <mergeCell ref="J51:J52"/>
  </mergeCells>
  <phoneticPr fontId="0" type="noConversion"/>
  <pageMargins left="0.25" right="0.25" top="0.5" bottom="0.25" header="0" footer="0"/>
  <pageSetup paperSize="9" scale="9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Line="0" autoPict="0" macro="[0]!Nambi9">
                <anchor moveWithCells="1" sizeWithCells="1">
                  <from>
                    <xdr:col>1</xdr:col>
                    <xdr:colOff>352425</xdr:colOff>
                    <xdr:row>63</xdr:row>
                    <xdr:rowOff>57150</xdr:rowOff>
                  </from>
                  <to>
                    <xdr:col>1</xdr:col>
                    <xdr:colOff>1866900</xdr:colOff>
                    <xdr:row>64</xdr:row>
                    <xdr:rowOff>85725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62"/>
  <sheetViews>
    <sheetView topLeftCell="A13" workbookViewId="0"/>
  </sheetViews>
  <sheetFormatPr defaultColWidth="9.140625" defaultRowHeight="12.75" x14ac:dyDescent="0.2"/>
  <cols>
    <col min="1" max="1" width="4.85546875" style="8" customWidth="1"/>
    <col min="2" max="2" width="44.7109375" style="8" bestFit="1" customWidth="1"/>
    <col min="3" max="3" width="8.85546875" style="8" customWidth="1"/>
    <col min="4" max="4" width="8.7109375" style="8" customWidth="1"/>
    <col min="5" max="5" width="10.42578125" style="8" customWidth="1"/>
    <col min="6" max="6" width="8.28515625" style="8" customWidth="1"/>
    <col min="7" max="7" width="10.5703125" style="8" customWidth="1"/>
    <col min="8" max="8" width="8.28515625" style="8" customWidth="1"/>
    <col min="9" max="9" width="11.5703125" style="8" customWidth="1"/>
    <col min="10" max="10" width="8.85546875" style="8" customWidth="1"/>
    <col min="11" max="11" width="11.42578125" style="8" customWidth="1"/>
    <col min="12" max="12" width="11.85546875" style="8" customWidth="1"/>
    <col min="13" max="16384" width="9.140625" style="8"/>
  </cols>
  <sheetData>
    <row r="1" spans="1:12" ht="15.75" x14ac:dyDescent="0.25">
      <c r="A1" s="11" t="s">
        <v>314</v>
      </c>
      <c r="B1" s="1"/>
      <c r="C1" s="1"/>
      <c r="D1" s="1"/>
      <c r="E1" s="1"/>
      <c r="F1" s="1"/>
      <c r="G1" s="1"/>
      <c r="H1" s="1"/>
      <c r="I1" s="1"/>
      <c r="J1" s="1"/>
      <c r="K1" s="1"/>
    </row>
    <row r="2" spans="1:12" x14ac:dyDescent="0.2">
      <c r="A2" s="3" t="s">
        <v>131</v>
      </c>
      <c r="B2" s="9"/>
      <c r="C2" s="9"/>
      <c r="D2" s="9"/>
      <c r="E2" s="9"/>
      <c r="F2" s="9"/>
      <c r="G2" s="9"/>
      <c r="H2" s="9"/>
      <c r="I2" s="9"/>
      <c r="J2" s="9"/>
      <c r="K2" s="9"/>
    </row>
    <row r="3" spans="1:12" x14ac:dyDescent="0.2">
      <c r="A3" s="3" t="s">
        <v>132</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x14ac:dyDescent="0.2">
      <c r="A5" s="56">
        <v>1</v>
      </c>
      <c r="B5" s="57"/>
      <c r="C5" s="55"/>
      <c r="D5" s="55"/>
      <c r="E5" s="10">
        <f>$C5*D5</f>
        <v>0</v>
      </c>
      <c r="F5" s="55"/>
      <c r="G5" s="10">
        <f>$C5*F5</f>
        <v>0</v>
      </c>
      <c r="H5" s="55"/>
      <c r="I5" s="10">
        <f>$C5*H5</f>
        <v>0</v>
      </c>
      <c r="J5" s="55"/>
      <c r="K5" s="10">
        <f>$C5*J5</f>
        <v>0</v>
      </c>
      <c r="L5" s="10">
        <f>K5+I5+G5+E5</f>
        <v>0</v>
      </c>
    </row>
    <row r="6" spans="1:12" x14ac:dyDescent="0.2">
      <c r="A6" s="56"/>
      <c r="B6" s="59"/>
      <c r="C6" s="55"/>
      <c r="D6" s="55"/>
      <c r="E6" s="10">
        <f>$C6*D6</f>
        <v>0</v>
      </c>
      <c r="F6" s="55">
        <v>0</v>
      </c>
      <c r="G6" s="10">
        <f>$C6*F6</f>
        <v>0</v>
      </c>
      <c r="H6" s="55"/>
      <c r="I6" s="10">
        <f>$C6*H6</f>
        <v>0</v>
      </c>
      <c r="J6" s="55"/>
      <c r="K6" s="10">
        <f>$C6*J6</f>
        <v>0</v>
      </c>
      <c r="L6" s="10">
        <f>K6+I6+G6+E6</f>
        <v>0</v>
      </c>
    </row>
    <row r="7" spans="1:12" x14ac:dyDescent="0.2">
      <c r="A7" s="56">
        <v>2</v>
      </c>
      <c r="B7" s="59"/>
      <c r="C7" s="55">
        <v>0</v>
      </c>
      <c r="D7" s="55">
        <v>0</v>
      </c>
      <c r="E7" s="10">
        <f>$C7*D7</f>
        <v>0</v>
      </c>
      <c r="F7" s="55">
        <v>0</v>
      </c>
      <c r="G7" s="10">
        <f>$C7*F7</f>
        <v>0</v>
      </c>
      <c r="H7" s="55"/>
      <c r="I7" s="10">
        <f>$C7*H7</f>
        <v>0</v>
      </c>
      <c r="J7" s="55"/>
      <c r="K7" s="10">
        <f>$C7*J7</f>
        <v>0</v>
      </c>
      <c r="L7" s="10">
        <f>K7+I7+G7+E7</f>
        <v>0</v>
      </c>
    </row>
    <row r="8" spans="1:12" x14ac:dyDescent="0.2">
      <c r="A8" s="56">
        <v>3</v>
      </c>
      <c r="B8" s="57"/>
      <c r="C8" s="55">
        <v>0</v>
      </c>
      <c r="D8" s="55">
        <v>0</v>
      </c>
      <c r="E8" s="10">
        <f>$C8*D8</f>
        <v>0</v>
      </c>
      <c r="F8" s="55">
        <v>0</v>
      </c>
      <c r="G8" s="10">
        <f>$C8*F8</f>
        <v>0</v>
      </c>
      <c r="H8" s="55"/>
      <c r="I8" s="10">
        <f>$C8*H8</f>
        <v>0</v>
      </c>
      <c r="J8" s="55"/>
      <c r="K8" s="10">
        <f>$C8*J8</f>
        <v>0</v>
      </c>
      <c r="L8" s="10">
        <f>K8+I8+G8+E8</f>
        <v>0</v>
      </c>
    </row>
    <row r="9" spans="1:12" x14ac:dyDescent="0.2">
      <c r="A9" s="56">
        <v>4</v>
      </c>
      <c r="B9" s="59"/>
      <c r="C9" s="55">
        <v>0</v>
      </c>
      <c r="D9" s="55">
        <v>0</v>
      </c>
      <c r="E9" s="10">
        <f>$C9*D9</f>
        <v>0</v>
      </c>
      <c r="F9" s="55">
        <v>0</v>
      </c>
      <c r="G9" s="10">
        <f>$C9*F9</f>
        <v>0</v>
      </c>
      <c r="H9" s="55"/>
      <c r="I9" s="10">
        <f>$C9*H9</f>
        <v>0</v>
      </c>
      <c r="J9" s="55"/>
      <c r="K9" s="10">
        <f>$C9*J9</f>
        <v>0</v>
      </c>
      <c r="L9" s="10">
        <f>K9+I9+G9+E9</f>
        <v>0</v>
      </c>
    </row>
    <row r="10" spans="1:12" x14ac:dyDescent="0.2">
      <c r="A10" s="24"/>
      <c r="B10" s="5" t="s">
        <v>0</v>
      </c>
      <c r="C10" s="10"/>
      <c r="D10" s="10"/>
      <c r="E10" s="7">
        <f>SUM(E5:E9)</f>
        <v>0</v>
      </c>
      <c r="F10" s="10"/>
      <c r="G10" s="7">
        <f>SUM(G5:G9)</f>
        <v>0</v>
      </c>
      <c r="H10" s="10"/>
      <c r="I10" s="7">
        <f>SUM(I5:I9)</f>
        <v>0</v>
      </c>
      <c r="J10" s="10"/>
      <c r="K10" s="7">
        <f>SUM(K5:K9)</f>
        <v>0</v>
      </c>
      <c r="L10" s="7">
        <f>SUM(L5:L9)</f>
        <v>0</v>
      </c>
    </row>
    <row r="13" spans="1:12" ht="15.75" x14ac:dyDescent="0.25">
      <c r="A13" s="11" t="s">
        <v>314</v>
      </c>
      <c r="B13" s="1"/>
      <c r="C13" s="1"/>
      <c r="D13" s="1"/>
      <c r="E13" s="1"/>
      <c r="F13" s="1"/>
      <c r="G13" s="1"/>
      <c r="H13" s="1"/>
      <c r="I13" s="1"/>
      <c r="J13" s="1"/>
      <c r="K13" s="1"/>
    </row>
    <row r="14" spans="1:12" x14ac:dyDescent="0.2">
      <c r="A14" s="3" t="s">
        <v>133</v>
      </c>
      <c r="B14" s="9"/>
      <c r="C14" s="9"/>
      <c r="D14" s="9"/>
      <c r="E14" s="9"/>
      <c r="F14" s="9"/>
      <c r="G14" s="9"/>
      <c r="H14" s="9"/>
      <c r="I14" s="9"/>
      <c r="J14" s="9"/>
      <c r="K14" s="9"/>
    </row>
    <row r="15" spans="1:12" x14ac:dyDescent="0.2">
      <c r="A15" s="3" t="s">
        <v>134</v>
      </c>
      <c r="B15" s="9"/>
      <c r="C15" s="9"/>
      <c r="D15" s="9"/>
      <c r="E15" s="9"/>
      <c r="F15" s="9"/>
      <c r="G15" s="9"/>
      <c r="H15" s="9"/>
      <c r="I15" s="9"/>
      <c r="J15" s="9"/>
      <c r="K15" s="9"/>
    </row>
    <row r="16" spans="1:12" ht="38.25" x14ac:dyDescent="0.2">
      <c r="A16" s="26" t="s">
        <v>28</v>
      </c>
      <c r="B16" s="25" t="s">
        <v>29</v>
      </c>
      <c r="C16" s="25" t="s">
        <v>19</v>
      </c>
      <c r="D16" s="26" t="s">
        <v>30</v>
      </c>
      <c r="E16" s="25" t="s">
        <v>21</v>
      </c>
      <c r="F16" s="26" t="s">
        <v>31</v>
      </c>
      <c r="G16" s="25" t="s">
        <v>21</v>
      </c>
      <c r="H16" s="26" t="s">
        <v>32</v>
      </c>
      <c r="I16" s="25" t="s">
        <v>21</v>
      </c>
      <c r="J16" s="26" t="s">
        <v>33</v>
      </c>
      <c r="K16" s="25" t="s">
        <v>21</v>
      </c>
      <c r="L16" s="26" t="s">
        <v>25</v>
      </c>
    </row>
    <row r="17" spans="1:12" x14ac:dyDescent="0.2">
      <c r="A17" s="56">
        <v>1</v>
      </c>
      <c r="B17" s="58"/>
      <c r="C17" s="55"/>
      <c r="D17" s="55"/>
      <c r="E17" s="10">
        <f>$C17*D17</f>
        <v>0</v>
      </c>
      <c r="F17" s="55"/>
      <c r="G17" s="10">
        <f>$C17*F17</f>
        <v>0</v>
      </c>
      <c r="H17" s="55"/>
      <c r="I17" s="10">
        <f>$C17*H17</f>
        <v>0</v>
      </c>
      <c r="J17" s="55"/>
      <c r="K17" s="10">
        <f>$C17*J17</f>
        <v>0</v>
      </c>
      <c r="L17" s="10">
        <f>K17+I17+G17+E17</f>
        <v>0</v>
      </c>
    </row>
    <row r="18" spans="1:12" x14ac:dyDescent="0.2">
      <c r="A18" s="56">
        <v>2</v>
      </c>
      <c r="B18" s="59"/>
      <c r="C18" s="55">
        <v>0</v>
      </c>
      <c r="D18" s="55">
        <v>0</v>
      </c>
      <c r="E18" s="10">
        <f t="shared" ref="E18:E24" si="0">$C18*D18</f>
        <v>0</v>
      </c>
      <c r="F18" s="55">
        <v>0</v>
      </c>
      <c r="G18" s="10">
        <f t="shared" ref="G18:G24" si="1">$C18*F18</f>
        <v>0</v>
      </c>
      <c r="H18" s="55"/>
      <c r="I18" s="10">
        <f t="shared" ref="I18:I24" si="2">$C18*H18</f>
        <v>0</v>
      </c>
      <c r="J18" s="55"/>
      <c r="K18" s="10">
        <f t="shared" ref="K18:K24" si="3">$C18*J18</f>
        <v>0</v>
      </c>
      <c r="L18" s="10">
        <f t="shared" ref="L18:L24" si="4">K18+I18+G18+E18</f>
        <v>0</v>
      </c>
    </row>
    <row r="19" spans="1:12" x14ac:dyDescent="0.2">
      <c r="A19" s="56">
        <v>3</v>
      </c>
      <c r="B19" s="59"/>
      <c r="C19" s="55">
        <v>0</v>
      </c>
      <c r="D19" s="55">
        <v>0</v>
      </c>
      <c r="E19" s="10">
        <f t="shared" si="0"/>
        <v>0</v>
      </c>
      <c r="F19" s="55">
        <v>0</v>
      </c>
      <c r="G19" s="10">
        <f t="shared" si="1"/>
        <v>0</v>
      </c>
      <c r="H19" s="55"/>
      <c r="I19" s="10">
        <f t="shared" si="2"/>
        <v>0</v>
      </c>
      <c r="J19" s="55"/>
      <c r="K19" s="10">
        <f t="shared" si="3"/>
        <v>0</v>
      </c>
      <c r="L19" s="10">
        <f t="shared" si="4"/>
        <v>0</v>
      </c>
    </row>
    <row r="20" spans="1:12" x14ac:dyDescent="0.2">
      <c r="A20" s="56">
        <v>4</v>
      </c>
      <c r="B20" s="57"/>
      <c r="C20" s="55">
        <v>0</v>
      </c>
      <c r="D20" s="55">
        <v>0</v>
      </c>
      <c r="E20" s="10">
        <f t="shared" si="0"/>
        <v>0</v>
      </c>
      <c r="F20" s="55">
        <v>0</v>
      </c>
      <c r="G20" s="10">
        <f t="shared" si="1"/>
        <v>0</v>
      </c>
      <c r="H20" s="55"/>
      <c r="I20" s="10">
        <f t="shared" si="2"/>
        <v>0</v>
      </c>
      <c r="J20" s="55"/>
      <c r="K20" s="10">
        <f t="shared" si="3"/>
        <v>0</v>
      </c>
      <c r="L20" s="10">
        <f t="shared" si="4"/>
        <v>0</v>
      </c>
    </row>
    <row r="21" spans="1:12" x14ac:dyDescent="0.2">
      <c r="A21" s="56">
        <v>5</v>
      </c>
      <c r="B21" s="59"/>
      <c r="C21" s="55">
        <v>0</v>
      </c>
      <c r="D21" s="55">
        <v>0</v>
      </c>
      <c r="E21" s="10">
        <f t="shared" si="0"/>
        <v>0</v>
      </c>
      <c r="F21" s="55">
        <v>0</v>
      </c>
      <c r="G21" s="10">
        <f t="shared" si="1"/>
        <v>0</v>
      </c>
      <c r="H21" s="55"/>
      <c r="I21" s="10">
        <f t="shared" si="2"/>
        <v>0</v>
      </c>
      <c r="J21" s="55"/>
      <c r="K21" s="10">
        <f t="shared" si="3"/>
        <v>0</v>
      </c>
      <c r="L21" s="10">
        <f t="shared" si="4"/>
        <v>0</v>
      </c>
    </row>
    <row r="22" spans="1:12" x14ac:dyDescent="0.2">
      <c r="A22" s="56">
        <v>6</v>
      </c>
      <c r="B22" s="59"/>
      <c r="C22" s="55">
        <v>0</v>
      </c>
      <c r="D22" s="55">
        <v>0</v>
      </c>
      <c r="E22" s="10">
        <f t="shared" si="0"/>
        <v>0</v>
      </c>
      <c r="F22" s="55">
        <v>0</v>
      </c>
      <c r="G22" s="10">
        <f t="shared" si="1"/>
        <v>0</v>
      </c>
      <c r="H22" s="55"/>
      <c r="I22" s="10">
        <f t="shared" si="2"/>
        <v>0</v>
      </c>
      <c r="J22" s="55"/>
      <c r="K22" s="10">
        <f t="shared" si="3"/>
        <v>0</v>
      </c>
      <c r="L22" s="10">
        <f t="shared" si="4"/>
        <v>0</v>
      </c>
    </row>
    <row r="23" spans="1:12" x14ac:dyDescent="0.2">
      <c r="A23" s="56">
        <v>7</v>
      </c>
      <c r="B23" s="55"/>
      <c r="C23" s="55">
        <v>0</v>
      </c>
      <c r="D23" s="55">
        <v>0</v>
      </c>
      <c r="E23" s="10">
        <f t="shared" si="0"/>
        <v>0</v>
      </c>
      <c r="F23" s="55">
        <v>0</v>
      </c>
      <c r="G23" s="10">
        <f t="shared" si="1"/>
        <v>0</v>
      </c>
      <c r="H23" s="55"/>
      <c r="I23" s="10">
        <f t="shared" si="2"/>
        <v>0</v>
      </c>
      <c r="J23" s="55"/>
      <c r="K23" s="10">
        <f t="shared" si="3"/>
        <v>0</v>
      </c>
      <c r="L23" s="10">
        <f t="shared" si="4"/>
        <v>0</v>
      </c>
    </row>
    <row r="24" spans="1:12" x14ac:dyDescent="0.2">
      <c r="A24" s="56">
        <v>8</v>
      </c>
      <c r="B24" s="55"/>
      <c r="C24" s="55"/>
      <c r="D24" s="55">
        <v>0</v>
      </c>
      <c r="E24" s="10">
        <f t="shared" si="0"/>
        <v>0</v>
      </c>
      <c r="F24" s="55">
        <v>0</v>
      </c>
      <c r="G24" s="10">
        <f t="shared" si="1"/>
        <v>0</v>
      </c>
      <c r="H24" s="55"/>
      <c r="I24" s="10">
        <f t="shared" si="2"/>
        <v>0</v>
      </c>
      <c r="J24" s="55"/>
      <c r="K24" s="10">
        <f t="shared" si="3"/>
        <v>0</v>
      </c>
      <c r="L24" s="10">
        <f t="shared" si="4"/>
        <v>0</v>
      </c>
    </row>
    <row r="25" spans="1:12" x14ac:dyDescent="0.2">
      <c r="A25" s="24"/>
      <c r="B25" s="5" t="s">
        <v>0</v>
      </c>
      <c r="C25" s="10"/>
      <c r="D25" s="10"/>
      <c r="E25" s="7">
        <f>SUM(E17:E24)</f>
        <v>0</v>
      </c>
      <c r="F25" s="10"/>
      <c r="G25" s="7">
        <f>SUM(G17:G24)</f>
        <v>0</v>
      </c>
      <c r="H25" s="10"/>
      <c r="I25" s="7">
        <f>SUM(I17:I24)</f>
        <v>0</v>
      </c>
      <c r="J25" s="10"/>
      <c r="K25" s="7">
        <f>SUM(K17:K24)</f>
        <v>0</v>
      </c>
      <c r="L25" s="7">
        <f>SUM(L17:L24)</f>
        <v>0</v>
      </c>
    </row>
    <row r="28" spans="1:12" ht="15.75" x14ac:dyDescent="0.25">
      <c r="A28" s="11" t="s">
        <v>314</v>
      </c>
      <c r="B28" s="1"/>
      <c r="C28" s="1"/>
      <c r="D28" s="1"/>
      <c r="E28" s="1"/>
      <c r="F28" s="1"/>
      <c r="G28" s="1"/>
      <c r="H28" s="1"/>
      <c r="I28" s="1"/>
      <c r="J28" s="1"/>
      <c r="K28" s="1"/>
    </row>
    <row r="29" spans="1:12" x14ac:dyDescent="0.2">
      <c r="A29" s="3" t="s">
        <v>136</v>
      </c>
      <c r="B29" s="9"/>
      <c r="C29" s="9"/>
      <c r="D29" s="9"/>
      <c r="E29" s="9"/>
      <c r="F29" s="9"/>
      <c r="G29" s="9"/>
      <c r="H29" s="9"/>
      <c r="I29" s="9"/>
      <c r="J29" s="9"/>
      <c r="K29" s="9"/>
    </row>
    <row r="30" spans="1:12" x14ac:dyDescent="0.2">
      <c r="A30" s="3" t="s">
        <v>135</v>
      </c>
      <c r="B30" s="9"/>
      <c r="C30" s="9"/>
      <c r="D30" s="9"/>
      <c r="E30" s="9"/>
      <c r="F30" s="9"/>
      <c r="G30" s="9"/>
      <c r="H30" s="9"/>
      <c r="I30" s="9"/>
      <c r="J30" s="9"/>
      <c r="K30" s="9"/>
    </row>
    <row r="31" spans="1:12" ht="38.25" x14ac:dyDescent="0.2">
      <c r="A31" s="26" t="s">
        <v>28</v>
      </c>
      <c r="B31" s="25" t="s">
        <v>29</v>
      </c>
      <c r="C31" s="25" t="s">
        <v>19</v>
      </c>
      <c r="D31" s="26" t="s">
        <v>30</v>
      </c>
      <c r="E31" s="25" t="s">
        <v>21</v>
      </c>
      <c r="F31" s="26" t="s">
        <v>31</v>
      </c>
      <c r="G31" s="25" t="s">
        <v>21</v>
      </c>
      <c r="H31" s="26" t="s">
        <v>32</v>
      </c>
      <c r="I31" s="25" t="s">
        <v>21</v>
      </c>
      <c r="J31" s="26" t="s">
        <v>33</v>
      </c>
      <c r="K31" s="25" t="s">
        <v>21</v>
      </c>
      <c r="L31" s="26" t="s">
        <v>25</v>
      </c>
    </row>
    <row r="32" spans="1:12" x14ac:dyDescent="0.2">
      <c r="A32" s="56">
        <v>1</v>
      </c>
      <c r="B32" s="57"/>
      <c r="C32" s="55">
        <v>0</v>
      </c>
      <c r="D32" s="55"/>
      <c r="E32" s="10">
        <f>$C32*D32</f>
        <v>0</v>
      </c>
      <c r="F32" s="55"/>
      <c r="G32" s="10">
        <f>$C32*F32</f>
        <v>0</v>
      </c>
      <c r="H32" s="55">
        <v>0</v>
      </c>
      <c r="I32" s="10">
        <f>$C32*H32</f>
        <v>0</v>
      </c>
      <c r="J32" s="55"/>
      <c r="K32" s="10">
        <f>$C32*J32</f>
        <v>0</v>
      </c>
      <c r="L32" s="10">
        <f>K32+I32+G32+E32</f>
        <v>0</v>
      </c>
    </row>
    <row r="33" spans="1:12" x14ac:dyDescent="0.2">
      <c r="A33" s="56">
        <v>2</v>
      </c>
      <c r="B33" s="59"/>
      <c r="C33" s="55">
        <v>0</v>
      </c>
      <c r="D33" s="55">
        <v>0</v>
      </c>
      <c r="E33" s="10">
        <f t="shared" ref="E33:E41" si="5">$C33*D33</f>
        <v>0</v>
      </c>
      <c r="F33" s="55">
        <v>0</v>
      </c>
      <c r="G33" s="10">
        <f t="shared" ref="G33:G41" si="6">$C33*F33</f>
        <v>0</v>
      </c>
      <c r="H33" s="55"/>
      <c r="I33" s="10">
        <f t="shared" ref="I33:I41" si="7">$C33*H33</f>
        <v>0</v>
      </c>
      <c r="J33" s="55"/>
      <c r="K33" s="10">
        <f t="shared" ref="K33:K41" si="8">$C33*J33</f>
        <v>0</v>
      </c>
      <c r="L33" s="10">
        <f t="shared" ref="L33:L41" si="9">K33+I33+G33+E33</f>
        <v>0</v>
      </c>
    </row>
    <row r="34" spans="1:12" x14ac:dyDescent="0.2">
      <c r="A34" s="56">
        <v>3</v>
      </c>
      <c r="B34" s="59"/>
      <c r="C34" s="55">
        <v>0</v>
      </c>
      <c r="D34" s="55">
        <v>0</v>
      </c>
      <c r="E34" s="10">
        <f t="shared" si="5"/>
        <v>0</v>
      </c>
      <c r="F34" s="55">
        <v>0</v>
      </c>
      <c r="G34" s="10">
        <f t="shared" si="6"/>
        <v>0</v>
      </c>
      <c r="H34" s="55"/>
      <c r="I34" s="10">
        <f t="shared" si="7"/>
        <v>0</v>
      </c>
      <c r="J34" s="55"/>
      <c r="K34" s="10">
        <f t="shared" si="8"/>
        <v>0</v>
      </c>
      <c r="L34" s="10">
        <f t="shared" si="9"/>
        <v>0</v>
      </c>
    </row>
    <row r="35" spans="1:12" x14ac:dyDescent="0.2">
      <c r="A35" s="56">
        <v>4</v>
      </c>
      <c r="B35" s="57"/>
      <c r="C35" s="55">
        <v>0</v>
      </c>
      <c r="D35" s="55">
        <v>0</v>
      </c>
      <c r="E35" s="10">
        <f t="shared" si="5"/>
        <v>0</v>
      </c>
      <c r="F35" s="55">
        <v>0</v>
      </c>
      <c r="G35" s="10">
        <f t="shared" si="6"/>
        <v>0</v>
      </c>
      <c r="H35" s="55"/>
      <c r="I35" s="10">
        <f t="shared" si="7"/>
        <v>0</v>
      </c>
      <c r="J35" s="55"/>
      <c r="K35" s="10">
        <f t="shared" si="8"/>
        <v>0</v>
      </c>
      <c r="L35" s="10">
        <f t="shared" si="9"/>
        <v>0</v>
      </c>
    </row>
    <row r="36" spans="1:12" x14ac:dyDescent="0.2">
      <c r="A36" s="56">
        <v>5</v>
      </c>
      <c r="B36" s="59"/>
      <c r="C36" s="55">
        <v>0</v>
      </c>
      <c r="D36" s="55">
        <v>0</v>
      </c>
      <c r="E36" s="10">
        <f t="shared" si="5"/>
        <v>0</v>
      </c>
      <c r="F36" s="55">
        <v>0</v>
      </c>
      <c r="G36" s="10">
        <f t="shared" si="6"/>
        <v>0</v>
      </c>
      <c r="H36" s="55"/>
      <c r="I36" s="10">
        <f t="shared" si="7"/>
        <v>0</v>
      </c>
      <c r="J36" s="55"/>
      <c r="K36" s="10">
        <f t="shared" si="8"/>
        <v>0</v>
      </c>
      <c r="L36" s="10">
        <f t="shared" si="9"/>
        <v>0</v>
      </c>
    </row>
    <row r="37" spans="1:12" x14ac:dyDescent="0.2">
      <c r="A37" s="56">
        <v>6</v>
      </c>
      <c r="B37" s="59"/>
      <c r="C37" s="55">
        <v>0</v>
      </c>
      <c r="D37" s="55">
        <v>0</v>
      </c>
      <c r="E37" s="10">
        <f t="shared" si="5"/>
        <v>0</v>
      </c>
      <c r="F37" s="55">
        <v>0</v>
      </c>
      <c r="G37" s="10">
        <f t="shared" si="6"/>
        <v>0</v>
      </c>
      <c r="H37" s="55"/>
      <c r="I37" s="10">
        <f t="shared" si="7"/>
        <v>0</v>
      </c>
      <c r="J37" s="55"/>
      <c r="K37" s="10">
        <f t="shared" si="8"/>
        <v>0</v>
      </c>
      <c r="L37" s="10">
        <f t="shared" si="9"/>
        <v>0</v>
      </c>
    </row>
    <row r="38" spans="1:12" x14ac:dyDescent="0.2">
      <c r="A38" s="56">
        <v>7</v>
      </c>
      <c r="B38" s="55"/>
      <c r="C38" s="55">
        <v>0</v>
      </c>
      <c r="D38" s="55">
        <v>0</v>
      </c>
      <c r="E38" s="10">
        <f t="shared" si="5"/>
        <v>0</v>
      </c>
      <c r="F38" s="55">
        <v>0</v>
      </c>
      <c r="G38" s="10">
        <f t="shared" si="6"/>
        <v>0</v>
      </c>
      <c r="H38" s="55"/>
      <c r="I38" s="10">
        <f t="shared" si="7"/>
        <v>0</v>
      </c>
      <c r="J38" s="55"/>
      <c r="K38" s="10">
        <f t="shared" si="8"/>
        <v>0</v>
      </c>
      <c r="L38" s="10">
        <f t="shared" si="9"/>
        <v>0</v>
      </c>
    </row>
    <row r="39" spans="1:12" x14ac:dyDescent="0.2">
      <c r="A39" s="56">
        <v>8</v>
      </c>
      <c r="B39" s="55"/>
      <c r="C39" s="55"/>
      <c r="D39" s="55">
        <v>0</v>
      </c>
      <c r="E39" s="10">
        <f t="shared" si="5"/>
        <v>0</v>
      </c>
      <c r="F39" s="55">
        <v>0</v>
      </c>
      <c r="G39" s="10">
        <f t="shared" si="6"/>
        <v>0</v>
      </c>
      <c r="H39" s="55"/>
      <c r="I39" s="10">
        <f t="shared" si="7"/>
        <v>0</v>
      </c>
      <c r="J39" s="55"/>
      <c r="K39" s="10">
        <f t="shared" si="8"/>
        <v>0</v>
      </c>
      <c r="L39" s="10">
        <f t="shared" si="9"/>
        <v>0</v>
      </c>
    </row>
    <row r="40" spans="1:12" x14ac:dyDescent="0.2">
      <c r="A40" s="56">
        <v>9</v>
      </c>
      <c r="B40" s="55"/>
      <c r="C40" s="55"/>
      <c r="D40" s="55">
        <v>0</v>
      </c>
      <c r="E40" s="10">
        <f t="shared" si="5"/>
        <v>0</v>
      </c>
      <c r="F40" s="55"/>
      <c r="G40" s="10">
        <f t="shared" si="6"/>
        <v>0</v>
      </c>
      <c r="H40" s="55"/>
      <c r="I40" s="10">
        <f t="shared" si="7"/>
        <v>0</v>
      </c>
      <c r="J40" s="55"/>
      <c r="K40" s="10">
        <f t="shared" si="8"/>
        <v>0</v>
      </c>
      <c r="L40" s="10">
        <f t="shared" si="9"/>
        <v>0</v>
      </c>
    </row>
    <row r="41" spans="1:12" x14ac:dyDescent="0.2">
      <c r="A41" s="56">
        <v>10</v>
      </c>
      <c r="B41" s="55"/>
      <c r="C41" s="55"/>
      <c r="D41" s="55">
        <v>0</v>
      </c>
      <c r="E41" s="10">
        <f t="shared" si="5"/>
        <v>0</v>
      </c>
      <c r="F41" s="55"/>
      <c r="G41" s="10">
        <f t="shared" si="6"/>
        <v>0</v>
      </c>
      <c r="H41" s="55"/>
      <c r="I41" s="10">
        <f t="shared" si="7"/>
        <v>0</v>
      </c>
      <c r="J41" s="55"/>
      <c r="K41" s="10">
        <f t="shared" si="8"/>
        <v>0</v>
      </c>
      <c r="L41" s="10">
        <f t="shared" si="9"/>
        <v>0</v>
      </c>
    </row>
    <row r="42" spans="1:12" x14ac:dyDescent="0.2">
      <c r="A42" s="24"/>
      <c r="B42" s="5" t="s">
        <v>0</v>
      </c>
      <c r="C42" s="10"/>
      <c r="D42" s="10"/>
      <c r="E42" s="7">
        <f>SUM(E32:E41)</f>
        <v>0</v>
      </c>
      <c r="F42" s="10"/>
      <c r="G42" s="7">
        <f>SUM(G32:G41)</f>
        <v>0</v>
      </c>
      <c r="H42" s="10"/>
      <c r="I42" s="7">
        <f>SUM(I32:I41)</f>
        <v>0</v>
      </c>
      <c r="J42" s="10"/>
      <c r="K42" s="7">
        <f>SUM(K32:K41)</f>
        <v>0</v>
      </c>
      <c r="L42" s="7">
        <f>SUM(L32:L41)</f>
        <v>0</v>
      </c>
    </row>
    <row r="45" spans="1:12" ht="15.75" x14ac:dyDescent="0.25">
      <c r="A45" s="11" t="s">
        <v>314</v>
      </c>
      <c r="B45" s="1"/>
      <c r="C45" s="1"/>
      <c r="D45" s="1"/>
      <c r="E45" s="1"/>
      <c r="F45" s="1"/>
      <c r="G45" s="1"/>
      <c r="H45" s="1"/>
      <c r="I45" s="1"/>
      <c r="J45" s="1"/>
      <c r="K45" s="1"/>
    </row>
    <row r="46" spans="1:12" x14ac:dyDescent="0.2">
      <c r="A46" s="3" t="s">
        <v>137</v>
      </c>
      <c r="B46" s="9"/>
      <c r="C46" s="9"/>
      <c r="D46" s="9"/>
      <c r="E46" s="9"/>
      <c r="F46" s="9"/>
      <c r="G46" s="9"/>
      <c r="H46" s="9"/>
      <c r="I46" s="9"/>
      <c r="J46" s="9"/>
      <c r="K46" s="9"/>
    </row>
    <row r="47" spans="1:12" x14ac:dyDescent="0.2">
      <c r="A47" s="3" t="s">
        <v>138</v>
      </c>
      <c r="B47" s="9"/>
      <c r="C47" s="9"/>
      <c r="D47" s="9"/>
      <c r="E47" s="9"/>
      <c r="F47" s="9"/>
      <c r="G47" s="9"/>
      <c r="H47" s="9"/>
      <c r="I47" s="9"/>
      <c r="J47" s="9"/>
      <c r="K47" s="9"/>
    </row>
    <row r="48" spans="1:12" ht="38.25" x14ac:dyDescent="0.2">
      <c r="A48" s="26" t="s">
        <v>28</v>
      </c>
      <c r="B48" s="25" t="s">
        <v>29</v>
      </c>
      <c r="C48" s="25" t="s">
        <v>19</v>
      </c>
      <c r="D48" s="26" t="s">
        <v>30</v>
      </c>
      <c r="E48" s="25" t="s">
        <v>21</v>
      </c>
      <c r="F48" s="26" t="s">
        <v>31</v>
      </c>
      <c r="G48" s="25" t="s">
        <v>21</v>
      </c>
      <c r="H48" s="26" t="s">
        <v>32</v>
      </c>
      <c r="I48" s="25" t="s">
        <v>21</v>
      </c>
      <c r="J48" s="26" t="s">
        <v>33</v>
      </c>
      <c r="K48" s="25" t="s">
        <v>21</v>
      </c>
      <c r="L48" s="26" t="s">
        <v>25</v>
      </c>
    </row>
    <row r="49" spans="1:12" x14ac:dyDescent="0.2">
      <c r="A49" s="56">
        <v>1</v>
      </c>
      <c r="B49" s="57"/>
      <c r="C49" s="55"/>
      <c r="D49" s="55"/>
      <c r="E49" s="10">
        <f>$C49*D49</f>
        <v>0</v>
      </c>
      <c r="F49" s="55"/>
      <c r="G49" s="10">
        <f>$C49*F49</f>
        <v>0</v>
      </c>
      <c r="H49" s="55"/>
      <c r="I49" s="10">
        <f>$C49*H49</f>
        <v>0</v>
      </c>
      <c r="J49" s="55">
        <v>0</v>
      </c>
      <c r="K49" s="10">
        <f>$C49*J49</f>
        <v>0</v>
      </c>
      <c r="L49" s="10">
        <f>K49+I49+G49+E49</f>
        <v>0</v>
      </c>
    </row>
    <row r="50" spans="1:12" x14ac:dyDescent="0.2">
      <c r="A50" s="56"/>
      <c r="B50" s="59"/>
      <c r="C50" s="55">
        <v>0</v>
      </c>
      <c r="D50" s="55">
        <v>0</v>
      </c>
      <c r="E50" s="10">
        <f t="shared" ref="E50:E61" si="10">$C50*D50</f>
        <v>0</v>
      </c>
      <c r="F50" s="55">
        <v>0</v>
      </c>
      <c r="G50" s="10">
        <f t="shared" ref="G50:G61" si="11">$C50*F50</f>
        <v>0</v>
      </c>
      <c r="H50" s="55"/>
      <c r="I50" s="10">
        <f t="shared" ref="I50:I61" si="12">$C50*H50</f>
        <v>0</v>
      </c>
      <c r="J50" s="55"/>
      <c r="K50" s="10">
        <f t="shared" ref="K50:K61" si="13">$C50*J50</f>
        <v>0</v>
      </c>
      <c r="L50" s="10">
        <f t="shared" ref="L50:L61" si="14">K50+I50+G50+E50</f>
        <v>0</v>
      </c>
    </row>
    <row r="51" spans="1:12" x14ac:dyDescent="0.2">
      <c r="A51" s="56"/>
      <c r="B51" s="59"/>
      <c r="C51" s="55">
        <v>0</v>
      </c>
      <c r="D51" s="55">
        <v>0</v>
      </c>
      <c r="E51" s="10">
        <f t="shared" si="10"/>
        <v>0</v>
      </c>
      <c r="F51" s="55">
        <v>0</v>
      </c>
      <c r="G51" s="10">
        <f t="shared" si="11"/>
        <v>0</v>
      </c>
      <c r="H51" s="55"/>
      <c r="I51" s="10">
        <f t="shared" si="12"/>
        <v>0</v>
      </c>
      <c r="J51" s="55"/>
      <c r="K51" s="10">
        <f t="shared" si="13"/>
        <v>0</v>
      </c>
      <c r="L51" s="10">
        <f t="shared" si="14"/>
        <v>0</v>
      </c>
    </row>
    <row r="52" spans="1:12" x14ac:dyDescent="0.2">
      <c r="A52" s="56"/>
      <c r="B52" s="57"/>
      <c r="C52" s="55">
        <v>0</v>
      </c>
      <c r="D52" s="55">
        <v>0</v>
      </c>
      <c r="E52" s="10">
        <f t="shared" si="10"/>
        <v>0</v>
      </c>
      <c r="F52" s="55">
        <v>0</v>
      </c>
      <c r="G52" s="10">
        <f t="shared" si="11"/>
        <v>0</v>
      </c>
      <c r="H52" s="55"/>
      <c r="I52" s="10">
        <f t="shared" si="12"/>
        <v>0</v>
      </c>
      <c r="J52" s="55"/>
      <c r="K52" s="10">
        <f t="shared" si="13"/>
        <v>0</v>
      </c>
      <c r="L52" s="10">
        <f t="shared" si="14"/>
        <v>0</v>
      </c>
    </row>
    <row r="53" spans="1:12" x14ac:dyDescent="0.2">
      <c r="A53" s="56"/>
      <c r="B53" s="59"/>
      <c r="C53" s="55">
        <v>0</v>
      </c>
      <c r="D53" s="55">
        <v>0</v>
      </c>
      <c r="E53" s="10">
        <f t="shared" si="10"/>
        <v>0</v>
      </c>
      <c r="F53" s="55">
        <v>0</v>
      </c>
      <c r="G53" s="10">
        <f t="shared" si="11"/>
        <v>0</v>
      </c>
      <c r="H53" s="55"/>
      <c r="I53" s="10">
        <f t="shared" si="12"/>
        <v>0</v>
      </c>
      <c r="J53" s="55"/>
      <c r="K53" s="10">
        <f t="shared" si="13"/>
        <v>0</v>
      </c>
      <c r="L53" s="10">
        <f t="shared" si="14"/>
        <v>0</v>
      </c>
    </row>
    <row r="54" spans="1:12" x14ac:dyDescent="0.2">
      <c r="A54" s="56"/>
      <c r="B54" s="55"/>
      <c r="C54" s="55">
        <v>0</v>
      </c>
      <c r="D54" s="55">
        <v>0</v>
      </c>
      <c r="E54" s="10">
        <f t="shared" si="10"/>
        <v>0</v>
      </c>
      <c r="F54" s="55">
        <v>0</v>
      </c>
      <c r="G54" s="10">
        <f t="shared" si="11"/>
        <v>0</v>
      </c>
      <c r="H54" s="55"/>
      <c r="I54" s="10">
        <f t="shared" si="12"/>
        <v>0</v>
      </c>
      <c r="J54" s="55"/>
      <c r="K54" s="10">
        <f t="shared" si="13"/>
        <v>0</v>
      </c>
      <c r="L54" s="10">
        <f t="shared" si="14"/>
        <v>0</v>
      </c>
    </row>
    <row r="55" spans="1:12" x14ac:dyDescent="0.2">
      <c r="A55" s="56"/>
      <c r="B55" s="59"/>
      <c r="C55" s="55">
        <v>0</v>
      </c>
      <c r="D55" s="55">
        <v>0</v>
      </c>
      <c r="E55" s="10">
        <f t="shared" si="10"/>
        <v>0</v>
      </c>
      <c r="F55" s="55">
        <v>0</v>
      </c>
      <c r="G55" s="10">
        <f t="shared" si="11"/>
        <v>0</v>
      </c>
      <c r="H55" s="55"/>
      <c r="I55" s="10">
        <f t="shared" si="12"/>
        <v>0</v>
      </c>
      <c r="J55" s="55"/>
      <c r="K55" s="10">
        <f t="shared" si="13"/>
        <v>0</v>
      </c>
      <c r="L55" s="10">
        <f t="shared" si="14"/>
        <v>0</v>
      </c>
    </row>
    <row r="56" spans="1:12" x14ac:dyDescent="0.2">
      <c r="A56" s="56"/>
      <c r="B56" s="55"/>
      <c r="C56" s="55">
        <v>0</v>
      </c>
      <c r="D56" s="55">
        <v>0</v>
      </c>
      <c r="E56" s="10">
        <f t="shared" si="10"/>
        <v>0</v>
      </c>
      <c r="F56" s="55">
        <v>0</v>
      </c>
      <c r="G56" s="10">
        <f t="shared" si="11"/>
        <v>0</v>
      </c>
      <c r="H56" s="55"/>
      <c r="I56" s="10">
        <f t="shared" si="12"/>
        <v>0</v>
      </c>
      <c r="J56" s="55"/>
      <c r="K56" s="10">
        <f t="shared" si="13"/>
        <v>0</v>
      </c>
      <c r="L56" s="10">
        <f t="shared" si="14"/>
        <v>0</v>
      </c>
    </row>
    <row r="57" spans="1:12" x14ac:dyDescent="0.2">
      <c r="A57" s="56"/>
      <c r="B57" s="59"/>
      <c r="C57" s="55">
        <v>0</v>
      </c>
      <c r="D57" s="55">
        <v>0</v>
      </c>
      <c r="E57" s="10">
        <f t="shared" si="10"/>
        <v>0</v>
      </c>
      <c r="F57" s="55">
        <v>0</v>
      </c>
      <c r="G57" s="10">
        <f t="shared" si="11"/>
        <v>0</v>
      </c>
      <c r="H57" s="55"/>
      <c r="I57" s="10">
        <f t="shared" si="12"/>
        <v>0</v>
      </c>
      <c r="J57" s="55"/>
      <c r="K57" s="10">
        <f t="shared" si="13"/>
        <v>0</v>
      </c>
      <c r="L57" s="10">
        <f t="shared" si="14"/>
        <v>0</v>
      </c>
    </row>
    <row r="58" spans="1:12" x14ac:dyDescent="0.2">
      <c r="A58" s="56"/>
      <c r="B58" s="55"/>
      <c r="C58" s="55">
        <v>0</v>
      </c>
      <c r="D58" s="55">
        <v>0</v>
      </c>
      <c r="E58" s="10">
        <f t="shared" si="10"/>
        <v>0</v>
      </c>
      <c r="F58" s="55">
        <v>0</v>
      </c>
      <c r="G58" s="10">
        <f t="shared" si="11"/>
        <v>0</v>
      </c>
      <c r="H58" s="55"/>
      <c r="I58" s="10">
        <f t="shared" si="12"/>
        <v>0</v>
      </c>
      <c r="J58" s="55"/>
      <c r="K58" s="10">
        <f t="shared" si="13"/>
        <v>0</v>
      </c>
      <c r="L58" s="10">
        <f t="shared" si="14"/>
        <v>0</v>
      </c>
    </row>
    <row r="59" spans="1:12" x14ac:dyDescent="0.2">
      <c r="A59" s="56"/>
      <c r="B59" s="55"/>
      <c r="C59" s="55"/>
      <c r="D59" s="55">
        <v>0</v>
      </c>
      <c r="E59" s="10">
        <f t="shared" si="10"/>
        <v>0</v>
      </c>
      <c r="F59" s="55">
        <v>0</v>
      </c>
      <c r="G59" s="10">
        <f t="shared" si="11"/>
        <v>0</v>
      </c>
      <c r="H59" s="55"/>
      <c r="I59" s="10">
        <f t="shared" si="12"/>
        <v>0</v>
      </c>
      <c r="J59" s="55"/>
      <c r="K59" s="10">
        <f t="shared" si="13"/>
        <v>0</v>
      </c>
      <c r="L59" s="10">
        <f t="shared" si="14"/>
        <v>0</v>
      </c>
    </row>
    <row r="60" spans="1:12" x14ac:dyDescent="0.2">
      <c r="A60" s="56"/>
      <c r="B60" s="55"/>
      <c r="C60" s="55"/>
      <c r="D60" s="55">
        <v>0</v>
      </c>
      <c r="E60" s="10">
        <f t="shared" si="10"/>
        <v>0</v>
      </c>
      <c r="F60" s="55"/>
      <c r="G60" s="10">
        <f t="shared" si="11"/>
        <v>0</v>
      </c>
      <c r="H60" s="55"/>
      <c r="I60" s="10">
        <f t="shared" si="12"/>
        <v>0</v>
      </c>
      <c r="J60" s="55"/>
      <c r="K60" s="10">
        <f t="shared" si="13"/>
        <v>0</v>
      </c>
      <c r="L60" s="10">
        <f t="shared" si="14"/>
        <v>0</v>
      </c>
    </row>
    <row r="61" spans="1:12" x14ac:dyDescent="0.2">
      <c r="A61" s="56"/>
      <c r="B61" s="55"/>
      <c r="C61" s="55"/>
      <c r="D61" s="55">
        <v>0</v>
      </c>
      <c r="E61" s="10">
        <f t="shared" si="10"/>
        <v>0</v>
      </c>
      <c r="F61" s="55"/>
      <c r="G61" s="10">
        <f t="shared" si="11"/>
        <v>0</v>
      </c>
      <c r="H61" s="55"/>
      <c r="I61" s="10">
        <f t="shared" si="12"/>
        <v>0</v>
      </c>
      <c r="J61" s="55"/>
      <c r="K61" s="10">
        <f t="shared" si="13"/>
        <v>0</v>
      </c>
      <c r="L61" s="10">
        <f t="shared" si="14"/>
        <v>0</v>
      </c>
    </row>
    <row r="62" spans="1:12" x14ac:dyDescent="0.2">
      <c r="A62" s="24"/>
      <c r="B62" s="5" t="s">
        <v>0</v>
      </c>
      <c r="C62" s="10"/>
      <c r="D62" s="10"/>
      <c r="E62" s="7">
        <f>SUM(E49:E61)</f>
        <v>0</v>
      </c>
      <c r="F62" s="10"/>
      <c r="G62" s="7">
        <f>SUM(G49:G61)</f>
        <v>0</v>
      </c>
      <c r="H62" s="10"/>
      <c r="I62" s="7">
        <f>SUM(I49:I61)</f>
        <v>0</v>
      </c>
      <c r="J62" s="10"/>
      <c r="K62" s="7">
        <f>SUM(K49:K61)</f>
        <v>0</v>
      </c>
      <c r="L62" s="7">
        <f>SUM(L49:L61)</f>
        <v>0</v>
      </c>
    </row>
  </sheetData>
  <phoneticPr fontId="0" type="noConversion"/>
  <pageMargins left="0.75" right="0.75" top="1" bottom="1" header="0.5" footer="0.5"/>
  <pageSetup scale="73" orientation="landscape" horizontalDpi="1200" verticalDpi="1200" r:id="rId1"/>
  <headerFooter alignWithMargins="0"/>
  <rowBreaks count="1" manualBreakCount="1">
    <brk id="27"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74"/>
  <sheetViews>
    <sheetView topLeftCell="A55" workbookViewId="0"/>
  </sheetViews>
  <sheetFormatPr defaultColWidth="9.140625" defaultRowHeight="12.75" x14ac:dyDescent="0.2"/>
  <cols>
    <col min="1" max="1" width="4.85546875" style="8" customWidth="1"/>
    <col min="2" max="2" width="46" style="8" bestFit="1" customWidth="1"/>
    <col min="3" max="3" width="8.85546875" style="8" customWidth="1"/>
    <col min="4" max="4" width="8.7109375" style="8" customWidth="1"/>
    <col min="5" max="5" width="11.85546875" style="8" customWidth="1"/>
    <col min="6" max="6" width="8.28515625" style="8" customWidth="1"/>
    <col min="7" max="7" width="11.7109375" style="8" customWidth="1"/>
    <col min="8" max="8" width="8.28515625" style="8" customWidth="1"/>
    <col min="9" max="9" width="11.5703125" style="8" customWidth="1"/>
    <col min="10" max="10" width="8.85546875" style="8" customWidth="1"/>
    <col min="11" max="11" width="11.42578125" style="8" customWidth="1"/>
    <col min="12" max="12" width="13.5703125" style="8" customWidth="1"/>
    <col min="13" max="16384" width="9.140625" style="8"/>
  </cols>
  <sheetData>
    <row r="1" spans="1:12" ht="15.75" x14ac:dyDescent="0.25">
      <c r="A1" s="11" t="s">
        <v>314</v>
      </c>
      <c r="B1" s="1"/>
      <c r="C1" s="1"/>
      <c r="D1" s="1"/>
      <c r="E1" s="1"/>
      <c r="F1" s="1"/>
      <c r="G1" s="1"/>
      <c r="H1" s="1"/>
      <c r="I1" s="1"/>
      <c r="J1" s="1"/>
      <c r="K1" s="1"/>
    </row>
    <row r="2" spans="1:12" x14ac:dyDescent="0.2">
      <c r="A2" s="3" t="s">
        <v>140</v>
      </c>
      <c r="B2" s="9"/>
      <c r="C2" s="9"/>
      <c r="D2" s="9"/>
      <c r="E2" s="9"/>
      <c r="F2" s="9"/>
      <c r="G2" s="9"/>
      <c r="H2" s="9"/>
      <c r="I2" s="9"/>
      <c r="J2" s="9"/>
      <c r="K2" s="9"/>
    </row>
    <row r="3" spans="1:12" x14ac:dyDescent="0.2">
      <c r="A3" s="3" t="s">
        <v>139</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x14ac:dyDescent="0.2">
      <c r="A5" s="56">
        <v>1</v>
      </c>
      <c r="B5" s="57" t="s">
        <v>280</v>
      </c>
      <c r="C5" s="55">
        <v>5000</v>
      </c>
      <c r="D5" s="55">
        <v>1</v>
      </c>
      <c r="E5" s="10">
        <f>$C5*D5</f>
        <v>5000</v>
      </c>
      <c r="F5" s="55">
        <v>0</v>
      </c>
      <c r="G5" s="10">
        <f>$C5*F5</f>
        <v>0</v>
      </c>
      <c r="H5" s="55"/>
      <c r="I5" s="10">
        <f>$C5*H5</f>
        <v>0</v>
      </c>
      <c r="J5" s="55"/>
      <c r="K5" s="10">
        <f>$C5*J5</f>
        <v>0</v>
      </c>
      <c r="L5" s="10">
        <f>K5+I5+G5+E5</f>
        <v>5000</v>
      </c>
    </row>
    <row r="6" spans="1:12" x14ac:dyDescent="0.2">
      <c r="A6" s="56">
        <v>2</v>
      </c>
      <c r="B6" s="92"/>
      <c r="C6" s="55"/>
      <c r="D6" s="55">
        <v>0</v>
      </c>
      <c r="E6" s="10">
        <f>$C6*D6</f>
        <v>0</v>
      </c>
      <c r="F6" s="55"/>
      <c r="G6" s="10">
        <f>$C6*F6</f>
        <v>0</v>
      </c>
      <c r="H6" s="55"/>
      <c r="I6" s="10">
        <f>$C6*H6</f>
        <v>0</v>
      </c>
      <c r="J6" s="55"/>
      <c r="K6" s="10">
        <f>$C6*J6</f>
        <v>0</v>
      </c>
      <c r="L6" s="10">
        <f>K6+I6+G6+E6</f>
        <v>0</v>
      </c>
    </row>
    <row r="7" spans="1:12" x14ac:dyDescent="0.2">
      <c r="A7" s="56">
        <v>3</v>
      </c>
      <c r="B7" s="57"/>
      <c r="C7" s="55"/>
      <c r="D7" s="55">
        <v>0</v>
      </c>
      <c r="E7" s="10">
        <f>$C7*D7</f>
        <v>0</v>
      </c>
      <c r="F7" s="55">
        <v>0</v>
      </c>
      <c r="G7" s="10">
        <f>$C7*F7</f>
        <v>0</v>
      </c>
      <c r="H7" s="55"/>
      <c r="I7" s="10">
        <f>$C7*H7</f>
        <v>0</v>
      </c>
      <c r="J7" s="55"/>
      <c r="K7" s="10">
        <f>$C7*J7</f>
        <v>0</v>
      </c>
      <c r="L7" s="10">
        <f>K7+I7+G7+E7</f>
        <v>0</v>
      </c>
    </row>
    <row r="8" spans="1:12" x14ac:dyDescent="0.2">
      <c r="A8" s="56">
        <v>4</v>
      </c>
      <c r="B8" s="57"/>
      <c r="C8" s="55">
        <v>0</v>
      </c>
      <c r="D8" s="55">
        <v>0</v>
      </c>
      <c r="E8" s="10">
        <f>$C8*D8</f>
        <v>0</v>
      </c>
      <c r="F8" s="55">
        <v>0</v>
      </c>
      <c r="G8" s="10">
        <f>$C8*F8</f>
        <v>0</v>
      </c>
      <c r="H8" s="55"/>
      <c r="I8" s="10">
        <f>$C8*H8</f>
        <v>0</v>
      </c>
      <c r="J8" s="55"/>
      <c r="K8" s="10">
        <f>$C8*J8</f>
        <v>0</v>
      </c>
      <c r="L8" s="10">
        <f>K8+I8+G8+E8</f>
        <v>0</v>
      </c>
    </row>
    <row r="9" spans="1:12" x14ac:dyDescent="0.2">
      <c r="A9" s="56">
        <v>5</v>
      </c>
      <c r="B9" s="59"/>
      <c r="C9" s="55">
        <v>0</v>
      </c>
      <c r="D9" s="55">
        <v>0</v>
      </c>
      <c r="E9" s="10">
        <f>$C9*D9</f>
        <v>0</v>
      </c>
      <c r="F9" s="55">
        <v>0</v>
      </c>
      <c r="G9" s="10">
        <f>$C9*F9</f>
        <v>0</v>
      </c>
      <c r="H9" s="55"/>
      <c r="I9" s="10">
        <f>$C9*H9</f>
        <v>0</v>
      </c>
      <c r="J9" s="55"/>
      <c r="K9" s="10">
        <f>$C9*J9</f>
        <v>0</v>
      </c>
      <c r="L9" s="10">
        <f>K9+I9+G9+E9</f>
        <v>0</v>
      </c>
    </row>
    <row r="10" spans="1:12" x14ac:dyDescent="0.2">
      <c r="A10" s="24"/>
      <c r="B10" s="5" t="s">
        <v>0</v>
      </c>
      <c r="C10" s="10"/>
      <c r="D10" s="10"/>
      <c r="E10" s="7">
        <f>SUM(E5:E9)</f>
        <v>5000</v>
      </c>
      <c r="F10" s="10"/>
      <c r="G10" s="7">
        <f>SUM(G5:G9)</f>
        <v>0</v>
      </c>
      <c r="H10" s="10"/>
      <c r="I10" s="7">
        <f>SUM(I5:I9)</f>
        <v>0</v>
      </c>
      <c r="J10" s="10"/>
      <c r="K10" s="7">
        <f>SUM(K5:K9)</f>
        <v>0</v>
      </c>
      <c r="L10" s="7">
        <f>SUM(L5:L9)</f>
        <v>5000</v>
      </c>
    </row>
    <row r="13" spans="1:12" ht="15.75" x14ac:dyDescent="0.25">
      <c r="A13" s="11" t="s">
        <v>314</v>
      </c>
      <c r="B13" s="1"/>
      <c r="C13" s="1"/>
      <c r="D13" s="1"/>
      <c r="E13" s="1"/>
      <c r="F13" s="1"/>
      <c r="G13" s="1"/>
      <c r="H13" s="1"/>
      <c r="I13" s="1"/>
      <c r="J13" s="1"/>
      <c r="K13" s="1"/>
    </row>
    <row r="14" spans="1:12" x14ac:dyDescent="0.2">
      <c r="A14" s="3" t="s">
        <v>141</v>
      </c>
      <c r="B14" s="9"/>
      <c r="C14" s="9"/>
      <c r="D14" s="9"/>
      <c r="E14" s="9"/>
      <c r="F14" s="9"/>
      <c r="G14" s="9"/>
      <c r="H14" s="9"/>
      <c r="I14" s="9"/>
      <c r="J14" s="9"/>
      <c r="K14" s="9"/>
    </row>
    <row r="15" spans="1:12" x14ac:dyDescent="0.2">
      <c r="A15" s="3" t="s">
        <v>142</v>
      </c>
      <c r="B15" s="9"/>
      <c r="C15" s="9"/>
      <c r="D15" s="9"/>
      <c r="E15" s="9"/>
      <c r="F15" s="9"/>
      <c r="G15" s="9"/>
      <c r="H15" s="9"/>
      <c r="I15" s="9"/>
      <c r="J15" s="9"/>
      <c r="K15" s="9"/>
    </row>
    <row r="16" spans="1:12" ht="38.25" x14ac:dyDescent="0.2">
      <c r="A16" s="26" t="s">
        <v>28</v>
      </c>
      <c r="B16" s="25" t="s">
        <v>29</v>
      </c>
      <c r="C16" s="25" t="s">
        <v>19</v>
      </c>
      <c r="D16" s="26" t="s">
        <v>30</v>
      </c>
      <c r="E16" s="25" t="s">
        <v>21</v>
      </c>
      <c r="F16" s="26" t="s">
        <v>31</v>
      </c>
      <c r="G16" s="25" t="s">
        <v>21</v>
      </c>
      <c r="H16" s="26" t="s">
        <v>32</v>
      </c>
      <c r="I16" s="25" t="s">
        <v>21</v>
      </c>
      <c r="J16" s="26" t="s">
        <v>33</v>
      </c>
      <c r="K16" s="25" t="s">
        <v>21</v>
      </c>
      <c r="L16" s="26" t="s">
        <v>25</v>
      </c>
    </row>
    <row r="17" spans="1:12" x14ac:dyDescent="0.2">
      <c r="A17" s="56">
        <v>1</v>
      </c>
      <c r="B17" s="57" t="s">
        <v>278</v>
      </c>
      <c r="C17" s="55">
        <v>2000</v>
      </c>
      <c r="D17" s="55">
        <v>3</v>
      </c>
      <c r="E17" s="10">
        <f>$C17*D17</f>
        <v>6000</v>
      </c>
      <c r="F17" s="55">
        <v>3</v>
      </c>
      <c r="G17" s="10">
        <f>$C17*F17</f>
        <v>6000</v>
      </c>
      <c r="H17" s="55">
        <v>3</v>
      </c>
      <c r="I17" s="10">
        <f>$C17*H17</f>
        <v>6000</v>
      </c>
      <c r="J17" s="55">
        <v>3</v>
      </c>
      <c r="K17" s="10">
        <f>$C17*J17</f>
        <v>6000</v>
      </c>
      <c r="L17" s="10">
        <f>K17+I17+G17+E17</f>
        <v>24000</v>
      </c>
    </row>
    <row r="18" spans="1:12" x14ac:dyDescent="0.2">
      <c r="A18" s="56">
        <v>2</v>
      </c>
      <c r="B18" s="57" t="s">
        <v>279</v>
      </c>
      <c r="C18" s="55">
        <v>3500</v>
      </c>
      <c r="D18" s="55">
        <v>3</v>
      </c>
      <c r="E18" s="10">
        <f>$C18*D18</f>
        <v>10500</v>
      </c>
      <c r="F18" s="55">
        <v>3</v>
      </c>
      <c r="G18" s="10">
        <f>$C18*F18</f>
        <v>10500</v>
      </c>
      <c r="H18" s="55">
        <v>3</v>
      </c>
      <c r="I18" s="10">
        <f>$C18*H18</f>
        <v>10500</v>
      </c>
      <c r="J18" s="55">
        <v>3</v>
      </c>
      <c r="K18" s="10">
        <f>$C18*J18</f>
        <v>10500</v>
      </c>
      <c r="L18" s="10">
        <f>K18+I18+G18+E18</f>
        <v>42000</v>
      </c>
    </row>
    <row r="19" spans="1:12" x14ac:dyDescent="0.2">
      <c r="A19" s="56">
        <v>3</v>
      </c>
      <c r="B19" s="59"/>
      <c r="C19" s="55">
        <v>0</v>
      </c>
      <c r="D19" s="55">
        <v>0</v>
      </c>
      <c r="E19" s="10">
        <f t="shared" ref="E19:E24" si="0">$C19*D19</f>
        <v>0</v>
      </c>
      <c r="F19" s="55">
        <v>0</v>
      </c>
      <c r="G19" s="10">
        <f t="shared" ref="G19:G24" si="1">$C19*F19</f>
        <v>0</v>
      </c>
      <c r="H19" s="55">
        <v>0</v>
      </c>
      <c r="I19" s="10">
        <f t="shared" ref="I19:I24" si="2">$C19*H19</f>
        <v>0</v>
      </c>
      <c r="J19" s="55">
        <v>0</v>
      </c>
      <c r="K19" s="10">
        <f t="shared" ref="K19:K24" si="3">$C19*J19</f>
        <v>0</v>
      </c>
      <c r="L19" s="10">
        <f t="shared" ref="L19:L24" si="4">K19+I19+G19+E19</f>
        <v>0</v>
      </c>
    </row>
    <row r="20" spans="1:12" x14ac:dyDescent="0.2">
      <c r="A20" s="56">
        <v>4</v>
      </c>
      <c r="B20" s="57"/>
      <c r="C20" s="55">
        <v>0</v>
      </c>
      <c r="D20" s="55">
        <v>0</v>
      </c>
      <c r="E20" s="10">
        <f t="shared" si="0"/>
        <v>0</v>
      </c>
      <c r="F20" s="55">
        <v>0</v>
      </c>
      <c r="G20" s="10">
        <f t="shared" si="1"/>
        <v>0</v>
      </c>
      <c r="H20" s="55"/>
      <c r="I20" s="10">
        <f t="shared" si="2"/>
        <v>0</v>
      </c>
      <c r="J20" s="55"/>
      <c r="K20" s="10">
        <f t="shared" si="3"/>
        <v>0</v>
      </c>
      <c r="L20" s="10">
        <f t="shared" si="4"/>
        <v>0</v>
      </c>
    </row>
    <row r="21" spans="1:12" x14ac:dyDescent="0.2">
      <c r="A21" s="56">
        <v>5</v>
      </c>
      <c r="B21" s="59"/>
      <c r="C21" s="55">
        <v>0</v>
      </c>
      <c r="D21" s="55">
        <v>0</v>
      </c>
      <c r="E21" s="10">
        <f t="shared" si="0"/>
        <v>0</v>
      </c>
      <c r="F21" s="55">
        <v>0</v>
      </c>
      <c r="G21" s="10">
        <f t="shared" si="1"/>
        <v>0</v>
      </c>
      <c r="H21" s="55"/>
      <c r="I21" s="10">
        <f t="shared" si="2"/>
        <v>0</v>
      </c>
      <c r="J21" s="55"/>
      <c r="K21" s="10">
        <f t="shared" si="3"/>
        <v>0</v>
      </c>
      <c r="L21" s="10">
        <f t="shared" si="4"/>
        <v>0</v>
      </c>
    </row>
    <row r="22" spans="1:12" x14ac:dyDescent="0.2">
      <c r="A22" s="56">
        <v>6</v>
      </c>
      <c r="B22" s="59"/>
      <c r="C22" s="55">
        <v>0</v>
      </c>
      <c r="D22" s="55">
        <v>0</v>
      </c>
      <c r="E22" s="10">
        <f t="shared" si="0"/>
        <v>0</v>
      </c>
      <c r="F22" s="55">
        <v>0</v>
      </c>
      <c r="G22" s="10">
        <f t="shared" si="1"/>
        <v>0</v>
      </c>
      <c r="H22" s="55"/>
      <c r="I22" s="10">
        <f t="shared" si="2"/>
        <v>0</v>
      </c>
      <c r="J22" s="55"/>
      <c r="K22" s="10">
        <f t="shared" si="3"/>
        <v>0</v>
      </c>
      <c r="L22" s="10">
        <f t="shared" si="4"/>
        <v>0</v>
      </c>
    </row>
    <row r="23" spans="1:12" x14ac:dyDescent="0.2">
      <c r="A23" s="56">
        <v>7</v>
      </c>
      <c r="B23" s="55"/>
      <c r="C23" s="55">
        <v>0</v>
      </c>
      <c r="D23" s="55">
        <v>0</v>
      </c>
      <c r="E23" s="10">
        <f t="shared" si="0"/>
        <v>0</v>
      </c>
      <c r="F23" s="55">
        <v>0</v>
      </c>
      <c r="G23" s="10">
        <f t="shared" si="1"/>
        <v>0</v>
      </c>
      <c r="H23" s="55"/>
      <c r="I23" s="10">
        <f t="shared" si="2"/>
        <v>0</v>
      </c>
      <c r="J23" s="55"/>
      <c r="K23" s="10">
        <f t="shared" si="3"/>
        <v>0</v>
      </c>
      <c r="L23" s="10">
        <f t="shared" si="4"/>
        <v>0</v>
      </c>
    </row>
    <row r="24" spans="1:12" x14ac:dyDescent="0.2">
      <c r="A24" s="56">
        <v>8</v>
      </c>
      <c r="B24" s="55"/>
      <c r="C24" s="55"/>
      <c r="D24" s="55">
        <v>0</v>
      </c>
      <c r="E24" s="10">
        <f t="shared" si="0"/>
        <v>0</v>
      </c>
      <c r="F24" s="55">
        <v>0</v>
      </c>
      <c r="G24" s="10">
        <f t="shared" si="1"/>
        <v>0</v>
      </c>
      <c r="H24" s="55"/>
      <c r="I24" s="10">
        <f t="shared" si="2"/>
        <v>0</v>
      </c>
      <c r="J24" s="55"/>
      <c r="K24" s="10">
        <f t="shared" si="3"/>
        <v>0</v>
      </c>
      <c r="L24" s="10">
        <f t="shared" si="4"/>
        <v>0</v>
      </c>
    </row>
    <row r="25" spans="1:12" x14ac:dyDescent="0.2">
      <c r="A25" s="24"/>
      <c r="B25" s="5" t="s">
        <v>0</v>
      </c>
      <c r="C25" s="10"/>
      <c r="D25" s="10"/>
      <c r="E25" s="7">
        <f>SUM(E17:E24)</f>
        <v>16500</v>
      </c>
      <c r="F25" s="10"/>
      <c r="G25" s="7">
        <f>SUM(G17:G24)</f>
        <v>16500</v>
      </c>
      <c r="H25" s="10"/>
      <c r="I25" s="7">
        <f>SUM(I17:I24)</f>
        <v>16500</v>
      </c>
      <c r="J25" s="10"/>
      <c r="K25" s="7">
        <f>SUM(K17:K24)</f>
        <v>16500</v>
      </c>
      <c r="L25" s="7">
        <f>SUM(L17:L24)</f>
        <v>66000</v>
      </c>
    </row>
    <row r="28" spans="1:12" ht="15.75" x14ac:dyDescent="0.25">
      <c r="A28" s="11" t="s">
        <v>314</v>
      </c>
      <c r="B28" s="1"/>
      <c r="C28" s="1"/>
      <c r="D28" s="1"/>
      <c r="E28" s="1"/>
      <c r="F28" s="1"/>
      <c r="G28" s="1"/>
      <c r="H28" s="1"/>
      <c r="I28" s="1"/>
      <c r="J28" s="1"/>
      <c r="K28" s="1"/>
    </row>
    <row r="29" spans="1:12" x14ac:dyDescent="0.2">
      <c r="A29" s="3" t="s">
        <v>143</v>
      </c>
      <c r="B29" s="9"/>
      <c r="C29" s="9"/>
      <c r="D29" s="9"/>
      <c r="E29" s="9"/>
      <c r="F29" s="9"/>
      <c r="G29" s="9"/>
      <c r="H29" s="9"/>
      <c r="I29" s="9"/>
      <c r="J29" s="9"/>
      <c r="K29" s="9"/>
    </row>
    <row r="30" spans="1:12" x14ac:dyDescent="0.2">
      <c r="A30" s="3" t="s">
        <v>144</v>
      </c>
      <c r="B30" s="9"/>
      <c r="C30" s="9"/>
      <c r="D30" s="9"/>
      <c r="E30" s="9"/>
      <c r="F30" s="9"/>
      <c r="G30" s="9"/>
      <c r="H30" s="9"/>
      <c r="I30" s="9"/>
      <c r="J30" s="9"/>
      <c r="K30" s="9"/>
    </row>
    <row r="31" spans="1:12" ht="38.25" x14ac:dyDescent="0.2">
      <c r="A31" s="26" t="s">
        <v>28</v>
      </c>
      <c r="B31" s="25" t="s">
        <v>29</v>
      </c>
      <c r="C31" s="25" t="s">
        <v>19</v>
      </c>
      <c r="D31" s="26" t="s">
        <v>30</v>
      </c>
      <c r="E31" s="25" t="s">
        <v>21</v>
      </c>
      <c r="F31" s="26" t="s">
        <v>31</v>
      </c>
      <c r="G31" s="25" t="s">
        <v>21</v>
      </c>
      <c r="H31" s="26" t="s">
        <v>32</v>
      </c>
      <c r="I31" s="25" t="s">
        <v>21</v>
      </c>
      <c r="J31" s="26" t="s">
        <v>33</v>
      </c>
      <c r="K31" s="25" t="s">
        <v>21</v>
      </c>
      <c r="L31" s="26" t="s">
        <v>25</v>
      </c>
    </row>
    <row r="32" spans="1:12" x14ac:dyDescent="0.2">
      <c r="A32" s="56">
        <v>1</v>
      </c>
      <c r="B32" s="57" t="s">
        <v>277</v>
      </c>
      <c r="C32" s="55">
        <v>7500</v>
      </c>
      <c r="D32" s="55"/>
      <c r="E32" s="10">
        <f>$C32*D32</f>
        <v>0</v>
      </c>
      <c r="F32" s="55"/>
      <c r="G32" s="10">
        <f>$C32*F32</f>
        <v>0</v>
      </c>
      <c r="H32" s="55"/>
      <c r="I32" s="10">
        <f>$C32*H32</f>
        <v>0</v>
      </c>
      <c r="J32" s="55">
        <v>1</v>
      </c>
      <c r="K32" s="10">
        <f>$C32*J32</f>
        <v>7500</v>
      </c>
      <c r="L32" s="10">
        <f>K32+I32+G32+E32</f>
        <v>7500</v>
      </c>
    </row>
    <row r="33" spans="1:12" x14ac:dyDescent="0.2">
      <c r="A33" s="56"/>
      <c r="B33" s="59" t="s">
        <v>345</v>
      </c>
      <c r="C33" s="55">
        <v>12000</v>
      </c>
      <c r="D33" s="55">
        <v>3</v>
      </c>
      <c r="E33" s="10">
        <f>$C33*D33</f>
        <v>36000</v>
      </c>
      <c r="F33" s="55"/>
      <c r="G33" s="10">
        <f>$C33*F33</f>
        <v>0</v>
      </c>
      <c r="H33" s="55">
        <v>0</v>
      </c>
      <c r="I33" s="10">
        <f>$C33*H33</f>
        <v>0</v>
      </c>
      <c r="J33" s="55">
        <v>3</v>
      </c>
      <c r="K33" s="10">
        <f>$C33*J33</f>
        <v>36000</v>
      </c>
      <c r="L33" s="10">
        <f>K33+I33+G33+E33</f>
        <v>72000</v>
      </c>
    </row>
    <row r="34" spans="1:12" x14ac:dyDescent="0.2">
      <c r="A34" s="56">
        <v>2</v>
      </c>
      <c r="B34" s="59"/>
      <c r="C34" s="55">
        <v>0</v>
      </c>
      <c r="D34" s="55">
        <v>0</v>
      </c>
      <c r="E34" s="10">
        <f t="shared" ref="E34:E41" si="5">$C34*D34</f>
        <v>0</v>
      </c>
      <c r="F34" s="55">
        <v>0</v>
      </c>
      <c r="G34" s="10">
        <f t="shared" ref="G34:G41" si="6">$C34*F34</f>
        <v>0</v>
      </c>
      <c r="H34" s="55"/>
      <c r="I34" s="10">
        <f t="shared" ref="I34:I41" si="7">$C34*H34</f>
        <v>0</v>
      </c>
      <c r="J34" s="55"/>
      <c r="K34" s="10">
        <f t="shared" ref="K34:K41" si="8">$C34*J34</f>
        <v>0</v>
      </c>
      <c r="L34" s="10">
        <f t="shared" ref="L34:L41" si="9">K34+I34+G34+E34</f>
        <v>0</v>
      </c>
    </row>
    <row r="35" spans="1:12" x14ac:dyDescent="0.2">
      <c r="A35" s="56">
        <v>3</v>
      </c>
      <c r="B35" s="57"/>
      <c r="C35" s="55">
        <v>0</v>
      </c>
      <c r="D35" s="55">
        <v>0</v>
      </c>
      <c r="E35" s="10">
        <f t="shared" si="5"/>
        <v>0</v>
      </c>
      <c r="F35" s="55">
        <v>0</v>
      </c>
      <c r="G35" s="10">
        <f t="shared" si="6"/>
        <v>0</v>
      </c>
      <c r="H35" s="55"/>
      <c r="I35" s="10">
        <f t="shared" si="7"/>
        <v>0</v>
      </c>
      <c r="J35" s="55"/>
      <c r="K35" s="10">
        <f t="shared" si="8"/>
        <v>0</v>
      </c>
      <c r="L35" s="10">
        <f t="shared" si="9"/>
        <v>0</v>
      </c>
    </row>
    <row r="36" spans="1:12" x14ac:dyDescent="0.2">
      <c r="A36" s="56">
        <v>4</v>
      </c>
      <c r="B36" s="59"/>
      <c r="C36" s="55">
        <v>0</v>
      </c>
      <c r="D36" s="55">
        <v>0</v>
      </c>
      <c r="E36" s="10">
        <f t="shared" si="5"/>
        <v>0</v>
      </c>
      <c r="F36" s="55">
        <v>0</v>
      </c>
      <c r="G36" s="10">
        <f t="shared" si="6"/>
        <v>0</v>
      </c>
      <c r="H36" s="55"/>
      <c r="I36" s="10">
        <f t="shared" si="7"/>
        <v>0</v>
      </c>
      <c r="J36" s="55"/>
      <c r="K36" s="10">
        <f t="shared" si="8"/>
        <v>0</v>
      </c>
      <c r="L36" s="10">
        <f t="shared" si="9"/>
        <v>0</v>
      </c>
    </row>
    <row r="37" spans="1:12" x14ac:dyDescent="0.2">
      <c r="A37" s="56">
        <v>5</v>
      </c>
      <c r="B37" s="59"/>
      <c r="C37" s="55">
        <v>0</v>
      </c>
      <c r="D37" s="55">
        <v>0</v>
      </c>
      <c r="E37" s="10">
        <f t="shared" si="5"/>
        <v>0</v>
      </c>
      <c r="F37" s="55">
        <v>0</v>
      </c>
      <c r="G37" s="10">
        <f t="shared" si="6"/>
        <v>0</v>
      </c>
      <c r="H37" s="55"/>
      <c r="I37" s="10">
        <f t="shared" si="7"/>
        <v>0</v>
      </c>
      <c r="J37" s="55"/>
      <c r="K37" s="10">
        <f t="shared" si="8"/>
        <v>0</v>
      </c>
      <c r="L37" s="10">
        <f t="shared" si="9"/>
        <v>0</v>
      </c>
    </row>
    <row r="38" spans="1:12" x14ac:dyDescent="0.2">
      <c r="A38" s="56">
        <v>6</v>
      </c>
      <c r="B38" s="55"/>
      <c r="C38" s="55">
        <v>0</v>
      </c>
      <c r="D38" s="55">
        <v>0</v>
      </c>
      <c r="E38" s="10">
        <f t="shared" si="5"/>
        <v>0</v>
      </c>
      <c r="F38" s="55">
        <v>0</v>
      </c>
      <c r="G38" s="10">
        <f t="shared" si="6"/>
        <v>0</v>
      </c>
      <c r="H38" s="55"/>
      <c r="I38" s="10">
        <f t="shared" si="7"/>
        <v>0</v>
      </c>
      <c r="J38" s="55"/>
      <c r="K38" s="10">
        <f t="shared" si="8"/>
        <v>0</v>
      </c>
      <c r="L38" s="10">
        <f t="shared" si="9"/>
        <v>0</v>
      </c>
    </row>
    <row r="39" spans="1:12" x14ac:dyDescent="0.2">
      <c r="A39" s="56">
        <v>7</v>
      </c>
      <c r="B39" s="55"/>
      <c r="C39" s="55"/>
      <c r="D39" s="55">
        <v>0</v>
      </c>
      <c r="E39" s="10">
        <f t="shared" si="5"/>
        <v>0</v>
      </c>
      <c r="F39" s="55">
        <v>0</v>
      </c>
      <c r="G39" s="10">
        <f t="shared" si="6"/>
        <v>0</v>
      </c>
      <c r="H39" s="55"/>
      <c r="I39" s="10">
        <f t="shared" si="7"/>
        <v>0</v>
      </c>
      <c r="J39" s="55"/>
      <c r="K39" s="10">
        <f t="shared" si="8"/>
        <v>0</v>
      </c>
      <c r="L39" s="10">
        <f t="shared" si="9"/>
        <v>0</v>
      </c>
    </row>
    <row r="40" spans="1:12" x14ac:dyDescent="0.2">
      <c r="A40" s="56">
        <v>8</v>
      </c>
      <c r="B40" s="55"/>
      <c r="C40" s="55"/>
      <c r="D40" s="55">
        <v>0</v>
      </c>
      <c r="E40" s="10">
        <f t="shared" si="5"/>
        <v>0</v>
      </c>
      <c r="F40" s="55"/>
      <c r="G40" s="10">
        <f t="shared" si="6"/>
        <v>0</v>
      </c>
      <c r="H40" s="55"/>
      <c r="I40" s="10">
        <f t="shared" si="7"/>
        <v>0</v>
      </c>
      <c r="J40" s="55"/>
      <c r="K40" s="10">
        <f t="shared" si="8"/>
        <v>0</v>
      </c>
      <c r="L40" s="10">
        <f t="shared" si="9"/>
        <v>0</v>
      </c>
    </row>
    <row r="41" spans="1:12" x14ac:dyDescent="0.2">
      <c r="A41" s="56">
        <v>9</v>
      </c>
      <c r="B41" s="55"/>
      <c r="C41" s="55"/>
      <c r="D41" s="55">
        <v>0</v>
      </c>
      <c r="E41" s="10">
        <f t="shared" si="5"/>
        <v>0</v>
      </c>
      <c r="F41" s="55"/>
      <c r="G41" s="10">
        <f t="shared" si="6"/>
        <v>0</v>
      </c>
      <c r="H41" s="55"/>
      <c r="I41" s="10">
        <f t="shared" si="7"/>
        <v>0</v>
      </c>
      <c r="J41" s="55"/>
      <c r="K41" s="10">
        <f t="shared" si="8"/>
        <v>0</v>
      </c>
      <c r="L41" s="10">
        <f t="shared" si="9"/>
        <v>0</v>
      </c>
    </row>
    <row r="42" spans="1:12" x14ac:dyDescent="0.2">
      <c r="A42" s="24"/>
      <c r="B42" s="5" t="s">
        <v>0</v>
      </c>
      <c r="C42" s="10"/>
      <c r="D42" s="10"/>
      <c r="E42" s="7">
        <f>SUM(E32:E41)</f>
        <v>36000</v>
      </c>
      <c r="F42" s="10"/>
      <c r="G42" s="7">
        <f>SUM(G32:G41)</f>
        <v>0</v>
      </c>
      <c r="H42" s="10"/>
      <c r="I42" s="7">
        <f>SUM(I32:I41)</f>
        <v>0</v>
      </c>
      <c r="J42" s="10"/>
      <c r="K42" s="7">
        <f>SUM(K32:K41)</f>
        <v>43500</v>
      </c>
      <c r="L42" s="7">
        <f>SUM(L32:L41)</f>
        <v>79500</v>
      </c>
    </row>
    <row r="45" spans="1:12" ht="15.75" x14ac:dyDescent="0.25">
      <c r="A45" s="11" t="s">
        <v>314</v>
      </c>
      <c r="B45" s="1"/>
      <c r="C45" s="1"/>
      <c r="D45" s="1"/>
      <c r="E45" s="1"/>
      <c r="F45" s="1"/>
      <c r="G45" s="1"/>
      <c r="H45" s="1"/>
      <c r="I45" s="1"/>
      <c r="J45" s="1"/>
      <c r="K45" s="1"/>
    </row>
    <row r="46" spans="1:12" x14ac:dyDescent="0.2">
      <c r="A46" s="3" t="s">
        <v>145</v>
      </c>
      <c r="B46" s="9"/>
      <c r="C46" s="9"/>
      <c r="D46" s="9"/>
      <c r="E46" s="9"/>
      <c r="F46" s="9"/>
      <c r="G46" s="9"/>
      <c r="H46" s="9"/>
      <c r="I46" s="9"/>
      <c r="J46" s="9"/>
      <c r="K46" s="9"/>
    </row>
    <row r="47" spans="1:12" x14ac:dyDescent="0.2">
      <c r="A47" s="3" t="s">
        <v>146</v>
      </c>
      <c r="B47" s="9"/>
      <c r="C47" s="9"/>
      <c r="D47" s="9"/>
      <c r="E47" s="9"/>
      <c r="F47" s="9"/>
      <c r="G47" s="9"/>
      <c r="H47" s="9"/>
      <c r="I47" s="9"/>
      <c r="J47" s="9"/>
      <c r="K47" s="9"/>
    </row>
    <row r="48" spans="1:12" ht="38.25" x14ac:dyDescent="0.2">
      <c r="A48" s="26" t="s">
        <v>28</v>
      </c>
      <c r="B48" s="25" t="s">
        <v>29</v>
      </c>
      <c r="C48" s="25" t="s">
        <v>19</v>
      </c>
      <c r="D48" s="26" t="s">
        <v>30</v>
      </c>
      <c r="E48" s="25" t="s">
        <v>21</v>
      </c>
      <c r="F48" s="26" t="s">
        <v>31</v>
      </c>
      <c r="G48" s="25" t="s">
        <v>21</v>
      </c>
      <c r="H48" s="26" t="s">
        <v>32</v>
      </c>
      <c r="I48" s="25" t="s">
        <v>21</v>
      </c>
      <c r="J48" s="26" t="s">
        <v>33</v>
      </c>
      <c r="K48" s="25" t="s">
        <v>21</v>
      </c>
      <c r="L48" s="26" t="s">
        <v>25</v>
      </c>
    </row>
    <row r="49" spans="1:12" x14ac:dyDescent="0.2">
      <c r="A49" s="56">
        <v>1</v>
      </c>
      <c r="B49" s="58"/>
      <c r="C49" s="55"/>
      <c r="D49" s="55"/>
      <c r="E49" s="10">
        <f>$C49*D49</f>
        <v>0</v>
      </c>
      <c r="F49" s="55"/>
      <c r="G49" s="10">
        <f>$C49*F49</f>
        <v>0</v>
      </c>
      <c r="H49" s="55"/>
      <c r="I49" s="10">
        <f>$C49*H49</f>
        <v>0</v>
      </c>
      <c r="J49" s="55"/>
      <c r="K49" s="10">
        <f>$C49*J49</f>
        <v>0</v>
      </c>
      <c r="L49" s="10">
        <f>K49+I49+G49+E49</f>
        <v>0</v>
      </c>
    </row>
    <row r="50" spans="1:12" x14ac:dyDescent="0.2">
      <c r="A50" s="56">
        <v>2</v>
      </c>
      <c r="B50" s="59"/>
      <c r="C50" s="55">
        <v>0</v>
      </c>
      <c r="D50" s="55">
        <v>0</v>
      </c>
      <c r="E50" s="10">
        <f t="shared" ref="E50:E58" si="10">$C50*D50</f>
        <v>0</v>
      </c>
      <c r="F50" s="55">
        <v>0</v>
      </c>
      <c r="G50" s="10">
        <f t="shared" ref="G50:G58" si="11">$C50*F50</f>
        <v>0</v>
      </c>
      <c r="H50" s="55"/>
      <c r="I50" s="10">
        <f t="shared" ref="I50:I58" si="12">$C50*H50</f>
        <v>0</v>
      </c>
      <c r="J50" s="55"/>
      <c r="K50" s="10">
        <f t="shared" ref="K50:K58" si="13">$C50*J50</f>
        <v>0</v>
      </c>
      <c r="L50" s="10">
        <f t="shared" ref="L50:L58" si="14">K50+I50+G50+E50</f>
        <v>0</v>
      </c>
    </row>
    <row r="51" spans="1:12" x14ac:dyDescent="0.2">
      <c r="A51" s="56">
        <v>3</v>
      </c>
      <c r="B51" s="59"/>
      <c r="C51" s="55">
        <v>0</v>
      </c>
      <c r="D51" s="55">
        <v>0</v>
      </c>
      <c r="E51" s="10">
        <f t="shared" si="10"/>
        <v>0</v>
      </c>
      <c r="F51" s="55">
        <v>0</v>
      </c>
      <c r="G51" s="10">
        <f t="shared" si="11"/>
        <v>0</v>
      </c>
      <c r="H51" s="55"/>
      <c r="I51" s="10">
        <f t="shared" si="12"/>
        <v>0</v>
      </c>
      <c r="J51" s="55"/>
      <c r="K51" s="10">
        <f t="shared" si="13"/>
        <v>0</v>
      </c>
      <c r="L51" s="10">
        <f t="shared" si="14"/>
        <v>0</v>
      </c>
    </row>
    <row r="52" spans="1:12" x14ac:dyDescent="0.2">
      <c r="A52" s="56">
        <v>4</v>
      </c>
      <c r="B52" s="57"/>
      <c r="C52" s="55">
        <v>0</v>
      </c>
      <c r="D52" s="55">
        <v>0</v>
      </c>
      <c r="E52" s="10">
        <f t="shared" si="10"/>
        <v>0</v>
      </c>
      <c r="F52" s="55">
        <v>0</v>
      </c>
      <c r="G52" s="10">
        <f t="shared" si="11"/>
        <v>0</v>
      </c>
      <c r="H52" s="55"/>
      <c r="I52" s="10">
        <f t="shared" si="12"/>
        <v>0</v>
      </c>
      <c r="J52" s="55"/>
      <c r="K52" s="10">
        <f t="shared" si="13"/>
        <v>0</v>
      </c>
      <c r="L52" s="10">
        <f t="shared" si="14"/>
        <v>0</v>
      </c>
    </row>
    <row r="53" spans="1:12" x14ac:dyDescent="0.2">
      <c r="A53" s="56">
        <v>5</v>
      </c>
      <c r="B53" s="59"/>
      <c r="C53" s="55">
        <v>0</v>
      </c>
      <c r="D53" s="55">
        <v>0</v>
      </c>
      <c r="E53" s="10">
        <f t="shared" si="10"/>
        <v>0</v>
      </c>
      <c r="F53" s="55">
        <v>0</v>
      </c>
      <c r="G53" s="10">
        <f t="shared" si="11"/>
        <v>0</v>
      </c>
      <c r="H53" s="55"/>
      <c r="I53" s="10">
        <f t="shared" si="12"/>
        <v>0</v>
      </c>
      <c r="J53" s="55"/>
      <c r="K53" s="10">
        <f t="shared" si="13"/>
        <v>0</v>
      </c>
      <c r="L53" s="10">
        <f t="shared" si="14"/>
        <v>0</v>
      </c>
    </row>
    <row r="54" spans="1:12" x14ac:dyDescent="0.2">
      <c r="A54" s="56">
        <v>6</v>
      </c>
      <c r="B54" s="55"/>
      <c r="C54" s="55">
        <v>0</v>
      </c>
      <c r="D54" s="55">
        <v>0</v>
      </c>
      <c r="E54" s="10">
        <f t="shared" si="10"/>
        <v>0</v>
      </c>
      <c r="F54" s="55">
        <v>0</v>
      </c>
      <c r="G54" s="10">
        <f t="shared" si="11"/>
        <v>0</v>
      </c>
      <c r="H54" s="55"/>
      <c r="I54" s="10">
        <f t="shared" si="12"/>
        <v>0</v>
      </c>
      <c r="J54" s="55"/>
      <c r="K54" s="10">
        <f t="shared" si="13"/>
        <v>0</v>
      </c>
      <c r="L54" s="10">
        <f t="shared" si="14"/>
        <v>0</v>
      </c>
    </row>
    <row r="55" spans="1:12" x14ac:dyDescent="0.2">
      <c r="A55" s="56">
        <v>7</v>
      </c>
      <c r="B55" s="59"/>
      <c r="C55" s="55">
        <v>0</v>
      </c>
      <c r="D55" s="55">
        <v>0</v>
      </c>
      <c r="E55" s="10">
        <f t="shared" si="10"/>
        <v>0</v>
      </c>
      <c r="F55" s="55">
        <v>0</v>
      </c>
      <c r="G55" s="10">
        <f t="shared" si="11"/>
        <v>0</v>
      </c>
      <c r="H55" s="55"/>
      <c r="I55" s="10">
        <f t="shared" si="12"/>
        <v>0</v>
      </c>
      <c r="J55" s="55"/>
      <c r="K55" s="10">
        <f t="shared" si="13"/>
        <v>0</v>
      </c>
      <c r="L55" s="10">
        <f t="shared" si="14"/>
        <v>0</v>
      </c>
    </row>
    <row r="56" spans="1:12" x14ac:dyDescent="0.2">
      <c r="A56" s="56">
        <v>8</v>
      </c>
      <c r="B56" s="55"/>
      <c r="C56" s="55">
        <v>0</v>
      </c>
      <c r="D56" s="55">
        <v>0</v>
      </c>
      <c r="E56" s="10">
        <f t="shared" si="10"/>
        <v>0</v>
      </c>
      <c r="F56" s="55">
        <v>0</v>
      </c>
      <c r="G56" s="10">
        <f t="shared" si="11"/>
        <v>0</v>
      </c>
      <c r="H56" s="55"/>
      <c r="I56" s="10">
        <f t="shared" si="12"/>
        <v>0</v>
      </c>
      <c r="J56" s="55"/>
      <c r="K56" s="10">
        <f t="shared" si="13"/>
        <v>0</v>
      </c>
      <c r="L56" s="10">
        <f t="shared" si="14"/>
        <v>0</v>
      </c>
    </row>
    <row r="57" spans="1:12" x14ac:dyDescent="0.2">
      <c r="A57" s="56">
        <v>9</v>
      </c>
      <c r="B57" s="59"/>
      <c r="C57" s="55">
        <v>0</v>
      </c>
      <c r="D57" s="55">
        <v>0</v>
      </c>
      <c r="E57" s="10">
        <f t="shared" si="10"/>
        <v>0</v>
      </c>
      <c r="F57" s="55">
        <v>0</v>
      </c>
      <c r="G57" s="10">
        <f t="shared" si="11"/>
        <v>0</v>
      </c>
      <c r="H57" s="55"/>
      <c r="I57" s="10">
        <f t="shared" si="12"/>
        <v>0</v>
      </c>
      <c r="J57" s="55"/>
      <c r="K57" s="10">
        <f t="shared" si="13"/>
        <v>0</v>
      </c>
      <c r="L57" s="10">
        <f t="shared" si="14"/>
        <v>0</v>
      </c>
    </row>
    <row r="58" spans="1:12" x14ac:dyDescent="0.2">
      <c r="A58" s="56">
        <v>10</v>
      </c>
      <c r="B58" s="55"/>
      <c r="C58" s="55">
        <v>0</v>
      </c>
      <c r="D58" s="55">
        <v>0</v>
      </c>
      <c r="E58" s="10">
        <f t="shared" si="10"/>
        <v>0</v>
      </c>
      <c r="F58" s="55">
        <v>0</v>
      </c>
      <c r="G58" s="10">
        <f t="shared" si="11"/>
        <v>0</v>
      </c>
      <c r="H58" s="55"/>
      <c r="I58" s="10">
        <f t="shared" si="12"/>
        <v>0</v>
      </c>
      <c r="J58" s="55"/>
      <c r="K58" s="10">
        <f t="shared" si="13"/>
        <v>0</v>
      </c>
      <c r="L58" s="10">
        <f t="shared" si="14"/>
        <v>0</v>
      </c>
    </row>
    <row r="59" spans="1:12" x14ac:dyDescent="0.2">
      <c r="A59" s="24"/>
      <c r="B59" s="5" t="s">
        <v>0</v>
      </c>
      <c r="C59" s="10"/>
      <c r="D59" s="10"/>
      <c r="E59" s="7">
        <f>SUM(E49:E58)</f>
        <v>0</v>
      </c>
      <c r="F59" s="10"/>
      <c r="G59" s="7">
        <f>SUM(G49:G58)</f>
        <v>0</v>
      </c>
      <c r="H59" s="10"/>
      <c r="I59" s="7">
        <f>SUM(I49:I58)</f>
        <v>0</v>
      </c>
      <c r="J59" s="10"/>
      <c r="K59" s="7">
        <f>SUM(K49:K58)</f>
        <v>0</v>
      </c>
      <c r="L59" s="7">
        <f>SUM(L49:L58)</f>
        <v>0</v>
      </c>
    </row>
    <row r="62" spans="1:12" ht="15.75" x14ac:dyDescent="0.25">
      <c r="A62" s="11" t="s">
        <v>321</v>
      </c>
      <c r="B62" s="1"/>
      <c r="C62" s="1"/>
      <c r="D62" s="1"/>
      <c r="E62" s="1"/>
      <c r="F62" s="1"/>
      <c r="G62" s="1"/>
      <c r="H62" s="1"/>
      <c r="I62" s="1"/>
      <c r="J62" s="1"/>
      <c r="K62" s="1"/>
    </row>
    <row r="63" spans="1:12" x14ac:dyDescent="0.2">
      <c r="A63" s="3" t="s">
        <v>190</v>
      </c>
      <c r="B63" s="9"/>
      <c r="C63" s="9"/>
      <c r="D63" s="9"/>
      <c r="E63" s="9"/>
      <c r="F63" s="9"/>
      <c r="G63" s="9"/>
      <c r="H63" s="9"/>
      <c r="I63" s="9"/>
      <c r="J63" s="9"/>
      <c r="K63" s="9"/>
    </row>
    <row r="64" spans="1:12" x14ac:dyDescent="0.2">
      <c r="A64" s="3" t="s">
        <v>191</v>
      </c>
      <c r="B64" s="9"/>
      <c r="C64" s="9"/>
      <c r="D64" s="9"/>
      <c r="E64" s="9"/>
      <c r="F64" s="9"/>
      <c r="G64" s="9"/>
      <c r="H64" s="9"/>
      <c r="I64" s="9"/>
      <c r="J64" s="9"/>
      <c r="K64" s="9"/>
    </row>
    <row r="65" spans="1:12" ht="38.25" x14ac:dyDescent="0.2">
      <c r="A65" s="26" t="s">
        <v>28</v>
      </c>
      <c r="B65" s="25" t="s">
        <v>29</v>
      </c>
      <c r="C65" s="25" t="s">
        <v>19</v>
      </c>
      <c r="D65" s="26" t="s">
        <v>30</v>
      </c>
      <c r="E65" s="25" t="s">
        <v>21</v>
      </c>
      <c r="F65" s="26" t="s">
        <v>31</v>
      </c>
      <c r="G65" s="25" t="s">
        <v>21</v>
      </c>
      <c r="H65" s="26" t="s">
        <v>32</v>
      </c>
      <c r="I65" s="25" t="s">
        <v>21</v>
      </c>
      <c r="J65" s="26" t="s">
        <v>33</v>
      </c>
      <c r="K65" s="25" t="s">
        <v>21</v>
      </c>
      <c r="L65" s="26" t="s">
        <v>25</v>
      </c>
    </row>
    <row r="66" spans="1:12" x14ac:dyDescent="0.2">
      <c r="A66" s="56">
        <v>1</v>
      </c>
      <c r="B66" s="57" t="s">
        <v>275</v>
      </c>
      <c r="C66" s="55">
        <v>250</v>
      </c>
      <c r="D66" s="55">
        <v>3</v>
      </c>
      <c r="E66" s="10">
        <f>$C66*D66</f>
        <v>750</v>
      </c>
      <c r="F66" s="55">
        <v>3</v>
      </c>
      <c r="G66" s="10">
        <f>$C66*F66</f>
        <v>750</v>
      </c>
      <c r="H66" s="55">
        <v>3</v>
      </c>
      <c r="I66" s="10">
        <f>$C66*H66</f>
        <v>750</v>
      </c>
      <c r="J66" s="55">
        <v>3</v>
      </c>
      <c r="K66" s="10">
        <f>$C66*J66</f>
        <v>750</v>
      </c>
      <c r="L66" s="10">
        <f>K66+I66+G66+E66</f>
        <v>3000</v>
      </c>
    </row>
    <row r="67" spans="1:12" x14ac:dyDescent="0.2">
      <c r="A67" s="56">
        <v>2</v>
      </c>
      <c r="B67" s="59" t="s">
        <v>276</v>
      </c>
      <c r="C67" s="55">
        <v>250</v>
      </c>
      <c r="D67" s="55">
        <v>3</v>
      </c>
      <c r="E67" s="10">
        <f t="shared" ref="E67:E73" si="15">$C67*D67</f>
        <v>750</v>
      </c>
      <c r="F67" s="55">
        <v>3</v>
      </c>
      <c r="G67" s="10">
        <f t="shared" ref="G67:G73" si="16">$C67*F67</f>
        <v>750</v>
      </c>
      <c r="H67" s="55">
        <v>3</v>
      </c>
      <c r="I67" s="10">
        <f t="shared" ref="I67:I73" si="17">$C67*H67</f>
        <v>750</v>
      </c>
      <c r="J67" s="55">
        <v>3</v>
      </c>
      <c r="K67" s="10">
        <f t="shared" ref="K67:K73" si="18">$C67*J67</f>
        <v>750</v>
      </c>
      <c r="L67" s="10">
        <f t="shared" ref="L67:L73" si="19">K67+I67+G67+E67</f>
        <v>3000</v>
      </c>
    </row>
    <row r="68" spans="1:12" x14ac:dyDescent="0.2">
      <c r="A68" s="56">
        <v>3</v>
      </c>
      <c r="B68" s="59" t="s">
        <v>344</v>
      </c>
      <c r="C68" s="55">
        <v>2500</v>
      </c>
      <c r="D68" s="55">
        <v>3</v>
      </c>
      <c r="E68" s="10">
        <f t="shared" si="15"/>
        <v>7500</v>
      </c>
      <c r="F68" s="55">
        <v>3</v>
      </c>
      <c r="G68" s="10">
        <f t="shared" si="16"/>
        <v>7500</v>
      </c>
      <c r="H68" s="55">
        <v>3</v>
      </c>
      <c r="I68" s="10">
        <f t="shared" si="17"/>
        <v>7500</v>
      </c>
      <c r="J68" s="55">
        <v>3</v>
      </c>
      <c r="K68" s="10">
        <f t="shared" si="18"/>
        <v>7500</v>
      </c>
      <c r="L68" s="10">
        <f t="shared" si="19"/>
        <v>30000</v>
      </c>
    </row>
    <row r="69" spans="1:12" x14ac:dyDescent="0.2">
      <c r="A69" s="56">
        <v>4</v>
      </c>
      <c r="B69" s="57"/>
      <c r="C69" s="55">
        <v>0</v>
      </c>
      <c r="D69" s="55">
        <v>0</v>
      </c>
      <c r="E69" s="10">
        <f t="shared" si="15"/>
        <v>0</v>
      </c>
      <c r="F69" s="55">
        <v>0</v>
      </c>
      <c r="G69" s="10">
        <f t="shared" si="16"/>
        <v>0</v>
      </c>
      <c r="H69" s="55"/>
      <c r="I69" s="10">
        <f t="shared" si="17"/>
        <v>0</v>
      </c>
      <c r="J69" s="55"/>
      <c r="K69" s="10">
        <f t="shared" si="18"/>
        <v>0</v>
      </c>
      <c r="L69" s="10">
        <f t="shared" si="19"/>
        <v>0</v>
      </c>
    </row>
    <row r="70" spans="1:12" x14ac:dyDescent="0.2">
      <c r="A70" s="56">
        <v>5</v>
      </c>
      <c r="B70" s="59"/>
      <c r="C70" s="55">
        <v>0</v>
      </c>
      <c r="D70" s="55">
        <v>0</v>
      </c>
      <c r="E70" s="10">
        <f t="shared" si="15"/>
        <v>0</v>
      </c>
      <c r="F70" s="55">
        <v>0</v>
      </c>
      <c r="G70" s="10">
        <f t="shared" si="16"/>
        <v>0</v>
      </c>
      <c r="H70" s="55"/>
      <c r="I70" s="10">
        <f t="shared" si="17"/>
        <v>0</v>
      </c>
      <c r="J70" s="55"/>
      <c r="K70" s="10">
        <f t="shared" si="18"/>
        <v>0</v>
      </c>
      <c r="L70" s="10">
        <f t="shared" si="19"/>
        <v>0</v>
      </c>
    </row>
    <row r="71" spans="1:12" x14ac:dyDescent="0.2">
      <c r="A71" s="56">
        <v>6</v>
      </c>
      <c r="B71" s="59"/>
      <c r="C71" s="55">
        <v>0</v>
      </c>
      <c r="D71" s="55">
        <v>0</v>
      </c>
      <c r="E71" s="10">
        <f t="shared" si="15"/>
        <v>0</v>
      </c>
      <c r="F71" s="55">
        <v>0</v>
      </c>
      <c r="G71" s="10">
        <f t="shared" si="16"/>
        <v>0</v>
      </c>
      <c r="H71" s="55"/>
      <c r="I71" s="10">
        <f t="shared" si="17"/>
        <v>0</v>
      </c>
      <c r="J71" s="55"/>
      <c r="K71" s="10">
        <f t="shared" si="18"/>
        <v>0</v>
      </c>
      <c r="L71" s="10">
        <f t="shared" si="19"/>
        <v>0</v>
      </c>
    </row>
    <row r="72" spans="1:12" x14ac:dyDescent="0.2">
      <c r="A72" s="56">
        <v>7</v>
      </c>
      <c r="B72" s="55"/>
      <c r="C72" s="55">
        <v>0</v>
      </c>
      <c r="D72" s="55">
        <v>0</v>
      </c>
      <c r="E72" s="10">
        <f t="shared" si="15"/>
        <v>0</v>
      </c>
      <c r="F72" s="55">
        <v>0</v>
      </c>
      <c r="G72" s="10">
        <f t="shared" si="16"/>
        <v>0</v>
      </c>
      <c r="H72" s="55"/>
      <c r="I72" s="10">
        <f t="shared" si="17"/>
        <v>0</v>
      </c>
      <c r="J72" s="55"/>
      <c r="K72" s="10">
        <f t="shared" si="18"/>
        <v>0</v>
      </c>
      <c r="L72" s="10">
        <f t="shared" si="19"/>
        <v>0</v>
      </c>
    </row>
    <row r="73" spans="1:12" x14ac:dyDescent="0.2">
      <c r="A73" s="56">
        <v>8</v>
      </c>
      <c r="B73" s="55"/>
      <c r="C73" s="55"/>
      <c r="D73" s="55">
        <v>0</v>
      </c>
      <c r="E73" s="10">
        <f t="shared" si="15"/>
        <v>0</v>
      </c>
      <c r="F73" s="55">
        <v>0</v>
      </c>
      <c r="G73" s="10">
        <f t="shared" si="16"/>
        <v>0</v>
      </c>
      <c r="H73" s="55"/>
      <c r="I73" s="10">
        <f t="shared" si="17"/>
        <v>0</v>
      </c>
      <c r="J73" s="55"/>
      <c r="K73" s="10">
        <f t="shared" si="18"/>
        <v>0</v>
      </c>
      <c r="L73" s="10">
        <f t="shared" si="19"/>
        <v>0</v>
      </c>
    </row>
    <row r="74" spans="1:12" x14ac:dyDescent="0.2">
      <c r="A74" s="24"/>
      <c r="B74" s="5" t="s">
        <v>0</v>
      </c>
      <c r="C74" s="10"/>
      <c r="D74" s="10"/>
      <c r="E74" s="7">
        <f>SUM(E66:E73)</f>
        <v>9000</v>
      </c>
      <c r="F74" s="10"/>
      <c r="G74" s="7">
        <f>SUM(G66:G73)</f>
        <v>9000</v>
      </c>
      <c r="H74" s="10"/>
      <c r="I74" s="7">
        <f>SUM(I66:I73)</f>
        <v>9000</v>
      </c>
      <c r="J74" s="10"/>
      <c r="K74" s="7">
        <f>SUM(K66:K73)</f>
        <v>9000</v>
      </c>
      <c r="L74" s="7">
        <f>SUM(L66:L73)</f>
        <v>36000</v>
      </c>
    </row>
  </sheetData>
  <phoneticPr fontId="0" type="noConversion"/>
  <printOptions horizontalCentered="1"/>
  <pageMargins left="0.27" right="0.27" top="0.5" bottom="0.5" header="0.5" footer="0.25"/>
  <pageSetup scale="80" orientation="landscape" horizontalDpi="180" verticalDpi="180" r:id="rId1"/>
  <headerFooter alignWithMargins="0"/>
  <rowBreaks count="1" manualBreakCount="1">
    <brk id="4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L55"/>
  <sheetViews>
    <sheetView topLeftCell="A37" workbookViewId="0"/>
  </sheetViews>
  <sheetFormatPr defaultColWidth="9.140625" defaultRowHeight="12.75" x14ac:dyDescent="0.2"/>
  <cols>
    <col min="1" max="1" width="4.85546875" style="8" customWidth="1"/>
    <col min="2" max="2" width="46.140625" style="8" bestFit="1" customWidth="1"/>
    <col min="3" max="3" width="8.85546875" style="8" customWidth="1"/>
    <col min="4" max="4" width="8.7109375" style="8" customWidth="1"/>
    <col min="5" max="5" width="10.42578125" style="8" customWidth="1"/>
    <col min="6" max="6" width="8.28515625" style="8" customWidth="1"/>
    <col min="7" max="7" width="10.5703125" style="8" customWidth="1"/>
    <col min="8" max="8" width="8.28515625" style="8" customWidth="1"/>
    <col min="9" max="9" width="11.5703125" style="8" customWidth="1"/>
    <col min="10" max="10" width="8.85546875" style="8" customWidth="1"/>
    <col min="11" max="11" width="11.42578125" style="8" customWidth="1"/>
    <col min="12" max="12" width="11.85546875" style="8" customWidth="1"/>
    <col min="13" max="16384" width="9.140625" style="8"/>
  </cols>
  <sheetData>
    <row r="2" spans="1:12" ht="15.75" x14ac:dyDescent="0.25">
      <c r="A2" s="11" t="s">
        <v>314</v>
      </c>
      <c r="B2" s="1"/>
      <c r="C2" s="1"/>
      <c r="D2" s="1"/>
      <c r="E2" s="1"/>
      <c r="F2" s="1"/>
      <c r="G2" s="1"/>
      <c r="H2" s="1"/>
      <c r="I2" s="1"/>
      <c r="J2" s="1"/>
      <c r="K2" s="1"/>
    </row>
    <row r="3" spans="1:12" x14ac:dyDescent="0.2">
      <c r="A3" s="3" t="s">
        <v>147</v>
      </c>
      <c r="B3" s="9"/>
      <c r="C3" s="9"/>
      <c r="D3" s="9"/>
      <c r="E3" s="9"/>
      <c r="F3" s="9"/>
      <c r="G3" s="9"/>
      <c r="H3" s="9"/>
      <c r="I3" s="9"/>
      <c r="J3" s="9"/>
      <c r="K3" s="9"/>
    </row>
    <row r="4" spans="1:12" x14ac:dyDescent="0.2">
      <c r="A4" s="3" t="s">
        <v>148</v>
      </c>
      <c r="B4" s="9"/>
      <c r="C4" s="9"/>
      <c r="D4" s="9"/>
      <c r="E4" s="9"/>
      <c r="F4" s="9"/>
      <c r="G4" s="9"/>
      <c r="H4" s="9"/>
      <c r="I4" s="9"/>
      <c r="J4" s="9"/>
      <c r="K4" s="9"/>
    </row>
    <row r="5" spans="1:12" ht="38.25" x14ac:dyDescent="0.2">
      <c r="A5" s="26" t="s">
        <v>28</v>
      </c>
      <c r="B5" s="25" t="s">
        <v>29</v>
      </c>
      <c r="C5" s="25" t="s">
        <v>19</v>
      </c>
      <c r="D5" s="26" t="s">
        <v>30</v>
      </c>
      <c r="E5" s="25" t="s">
        <v>21</v>
      </c>
      <c r="F5" s="26" t="s">
        <v>31</v>
      </c>
      <c r="G5" s="25" t="s">
        <v>21</v>
      </c>
      <c r="H5" s="26" t="s">
        <v>32</v>
      </c>
      <c r="I5" s="25" t="s">
        <v>21</v>
      </c>
      <c r="J5" s="26" t="s">
        <v>33</v>
      </c>
      <c r="K5" s="25" t="s">
        <v>21</v>
      </c>
      <c r="L5" s="26" t="s">
        <v>25</v>
      </c>
    </row>
    <row r="6" spans="1:12" x14ac:dyDescent="0.2">
      <c r="A6" s="56">
        <v>1</v>
      </c>
      <c r="B6" s="57"/>
      <c r="C6" s="55"/>
      <c r="D6" s="55"/>
      <c r="E6" s="10">
        <f>$C6*D6</f>
        <v>0</v>
      </c>
      <c r="F6" s="55"/>
      <c r="G6" s="10">
        <f>$C6*F6</f>
        <v>0</v>
      </c>
      <c r="H6" s="55"/>
      <c r="I6" s="10">
        <f>$C6*H6</f>
        <v>0</v>
      </c>
      <c r="J6" s="55"/>
      <c r="K6" s="10">
        <f>$C6*J6</f>
        <v>0</v>
      </c>
      <c r="L6" s="10">
        <f>K6+I6+G6+E6</f>
        <v>0</v>
      </c>
    </row>
    <row r="7" spans="1:12" x14ac:dyDescent="0.2">
      <c r="A7" s="56">
        <v>2</v>
      </c>
      <c r="B7" s="59"/>
      <c r="C7" s="55"/>
      <c r="D7" s="55">
        <v>0</v>
      </c>
      <c r="E7" s="10">
        <f t="shared" ref="E7:E15" si="0">$C7*D7</f>
        <v>0</v>
      </c>
      <c r="F7" s="55">
        <v>0</v>
      </c>
      <c r="G7" s="10">
        <f t="shared" ref="G7:G15" si="1">$C7*F7</f>
        <v>0</v>
      </c>
      <c r="H7" s="55"/>
      <c r="I7" s="10">
        <f t="shared" ref="I7:I15" si="2">$C7*H7</f>
        <v>0</v>
      </c>
      <c r="J7" s="55"/>
      <c r="K7" s="10">
        <f t="shared" ref="K7:K15" si="3">$C7*J7</f>
        <v>0</v>
      </c>
      <c r="L7" s="10">
        <f t="shared" ref="L7:L15" si="4">K7+I7+G7+E7</f>
        <v>0</v>
      </c>
    </row>
    <row r="8" spans="1:12" x14ac:dyDescent="0.2">
      <c r="A8" s="56">
        <v>3</v>
      </c>
      <c r="B8" s="59"/>
      <c r="C8" s="55">
        <v>0</v>
      </c>
      <c r="D8" s="55">
        <v>0</v>
      </c>
      <c r="E8" s="10">
        <f t="shared" si="0"/>
        <v>0</v>
      </c>
      <c r="F8" s="55">
        <v>0</v>
      </c>
      <c r="G8" s="10">
        <f t="shared" si="1"/>
        <v>0</v>
      </c>
      <c r="H8" s="55"/>
      <c r="I8" s="10">
        <f t="shared" si="2"/>
        <v>0</v>
      </c>
      <c r="J8" s="55"/>
      <c r="K8" s="10">
        <f t="shared" si="3"/>
        <v>0</v>
      </c>
      <c r="L8" s="10">
        <f t="shared" si="4"/>
        <v>0</v>
      </c>
    </row>
    <row r="9" spans="1:12" x14ac:dyDescent="0.2">
      <c r="A9" s="56">
        <v>4</v>
      </c>
      <c r="B9" s="57"/>
      <c r="C9" s="55">
        <v>0</v>
      </c>
      <c r="D9" s="55">
        <v>0</v>
      </c>
      <c r="E9" s="10">
        <f t="shared" si="0"/>
        <v>0</v>
      </c>
      <c r="F9" s="55">
        <v>0</v>
      </c>
      <c r="G9" s="10">
        <f t="shared" si="1"/>
        <v>0</v>
      </c>
      <c r="H9" s="55"/>
      <c r="I9" s="10">
        <f t="shared" si="2"/>
        <v>0</v>
      </c>
      <c r="J9" s="55"/>
      <c r="K9" s="10">
        <f t="shared" si="3"/>
        <v>0</v>
      </c>
      <c r="L9" s="10">
        <f t="shared" si="4"/>
        <v>0</v>
      </c>
    </row>
    <row r="10" spans="1:12" x14ac:dyDescent="0.2">
      <c r="A10" s="56">
        <v>5</v>
      </c>
      <c r="B10" s="59"/>
      <c r="C10" s="55">
        <v>0</v>
      </c>
      <c r="D10" s="55">
        <v>0</v>
      </c>
      <c r="E10" s="10">
        <f t="shared" si="0"/>
        <v>0</v>
      </c>
      <c r="F10" s="55">
        <v>0</v>
      </c>
      <c r="G10" s="10">
        <f t="shared" si="1"/>
        <v>0</v>
      </c>
      <c r="H10" s="55"/>
      <c r="I10" s="10">
        <f t="shared" si="2"/>
        <v>0</v>
      </c>
      <c r="J10" s="55"/>
      <c r="K10" s="10">
        <f t="shared" si="3"/>
        <v>0</v>
      </c>
      <c r="L10" s="10">
        <f t="shared" si="4"/>
        <v>0</v>
      </c>
    </row>
    <row r="11" spans="1:12" x14ac:dyDescent="0.2">
      <c r="A11" s="56">
        <v>6</v>
      </c>
      <c r="B11" s="59"/>
      <c r="C11" s="55">
        <v>0</v>
      </c>
      <c r="D11" s="55">
        <v>0</v>
      </c>
      <c r="E11" s="10">
        <f t="shared" si="0"/>
        <v>0</v>
      </c>
      <c r="F11" s="55">
        <v>0</v>
      </c>
      <c r="G11" s="10">
        <f t="shared" si="1"/>
        <v>0</v>
      </c>
      <c r="H11" s="55"/>
      <c r="I11" s="10">
        <f t="shared" si="2"/>
        <v>0</v>
      </c>
      <c r="J11" s="55"/>
      <c r="K11" s="10">
        <f t="shared" si="3"/>
        <v>0</v>
      </c>
      <c r="L11" s="10">
        <f t="shared" si="4"/>
        <v>0</v>
      </c>
    </row>
    <row r="12" spans="1:12" x14ac:dyDescent="0.2">
      <c r="A12" s="56">
        <v>7</v>
      </c>
      <c r="B12" s="55"/>
      <c r="C12" s="55">
        <v>0</v>
      </c>
      <c r="D12" s="55">
        <v>0</v>
      </c>
      <c r="E12" s="10">
        <f t="shared" si="0"/>
        <v>0</v>
      </c>
      <c r="F12" s="55">
        <v>0</v>
      </c>
      <c r="G12" s="10">
        <f t="shared" si="1"/>
        <v>0</v>
      </c>
      <c r="H12" s="55"/>
      <c r="I12" s="10">
        <f t="shared" si="2"/>
        <v>0</v>
      </c>
      <c r="J12" s="55"/>
      <c r="K12" s="10">
        <f t="shared" si="3"/>
        <v>0</v>
      </c>
      <c r="L12" s="10">
        <f t="shared" si="4"/>
        <v>0</v>
      </c>
    </row>
    <row r="13" spans="1:12" x14ac:dyDescent="0.2">
      <c r="A13" s="56">
        <v>8</v>
      </c>
      <c r="B13" s="55"/>
      <c r="C13" s="55"/>
      <c r="D13" s="55">
        <v>0</v>
      </c>
      <c r="E13" s="10">
        <f t="shared" si="0"/>
        <v>0</v>
      </c>
      <c r="F13" s="55">
        <v>0</v>
      </c>
      <c r="G13" s="10">
        <f t="shared" si="1"/>
        <v>0</v>
      </c>
      <c r="H13" s="55"/>
      <c r="I13" s="10">
        <f t="shared" si="2"/>
        <v>0</v>
      </c>
      <c r="J13" s="55"/>
      <c r="K13" s="10">
        <f t="shared" si="3"/>
        <v>0</v>
      </c>
      <c r="L13" s="10">
        <f t="shared" si="4"/>
        <v>0</v>
      </c>
    </row>
    <row r="14" spans="1:12" x14ac:dyDescent="0.2">
      <c r="A14" s="56">
        <v>9</v>
      </c>
      <c r="B14" s="55"/>
      <c r="C14" s="55"/>
      <c r="D14" s="55">
        <v>0</v>
      </c>
      <c r="E14" s="10">
        <f t="shared" si="0"/>
        <v>0</v>
      </c>
      <c r="F14" s="55"/>
      <c r="G14" s="10">
        <f t="shared" si="1"/>
        <v>0</v>
      </c>
      <c r="H14" s="55"/>
      <c r="I14" s="10">
        <f t="shared" si="2"/>
        <v>0</v>
      </c>
      <c r="J14" s="55"/>
      <c r="K14" s="10">
        <f t="shared" si="3"/>
        <v>0</v>
      </c>
      <c r="L14" s="10">
        <f t="shared" si="4"/>
        <v>0</v>
      </c>
    </row>
    <row r="15" spans="1:12" x14ac:dyDescent="0.2">
      <c r="A15" s="56">
        <v>10</v>
      </c>
      <c r="B15" s="55"/>
      <c r="C15" s="55"/>
      <c r="D15" s="55">
        <v>0</v>
      </c>
      <c r="E15" s="10">
        <f t="shared" si="0"/>
        <v>0</v>
      </c>
      <c r="F15" s="55"/>
      <c r="G15" s="10">
        <f t="shared" si="1"/>
        <v>0</v>
      </c>
      <c r="H15" s="55"/>
      <c r="I15" s="10">
        <f t="shared" si="2"/>
        <v>0</v>
      </c>
      <c r="J15" s="55"/>
      <c r="K15" s="10">
        <f t="shared" si="3"/>
        <v>0</v>
      </c>
      <c r="L15" s="10">
        <f t="shared" si="4"/>
        <v>0</v>
      </c>
    </row>
    <row r="16" spans="1:12" x14ac:dyDescent="0.2">
      <c r="A16" s="24"/>
      <c r="B16" s="5" t="s">
        <v>0</v>
      </c>
      <c r="C16" s="10"/>
      <c r="D16" s="10"/>
      <c r="E16" s="7">
        <f>SUM(E6:E15)</f>
        <v>0</v>
      </c>
      <c r="F16" s="10"/>
      <c r="G16" s="7">
        <f>SUM(G6:G15)</f>
        <v>0</v>
      </c>
      <c r="H16" s="10"/>
      <c r="I16" s="7">
        <f>SUM(I6:I15)</f>
        <v>0</v>
      </c>
      <c r="J16" s="10"/>
      <c r="K16" s="7">
        <f>SUM(K6:K15)</f>
        <v>0</v>
      </c>
      <c r="L16" s="7">
        <f>SUM(L6:L15)</f>
        <v>0</v>
      </c>
    </row>
    <row r="19" spans="1:12" ht="15.75" x14ac:dyDescent="0.25">
      <c r="A19" s="11" t="s">
        <v>314</v>
      </c>
      <c r="B19" s="1"/>
      <c r="C19" s="1"/>
      <c r="D19" s="1"/>
      <c r="E19" s="1"/>
      <c r="F19" s="1"/>
      <c r="G19" s="1"/>
      <c r="H19" s="1"/>
      <c r="I19" s="1"/>
      <c r="J19" s="1"/>
      <c r="K19" s="1"/>
    </row>
    <row r="20" spans="1:12" x14ac:dyDescent="0.2">
      <c r="A20" s="3" t="s">
        <v>149</v>
      </c>
      <c r="B20" s="9"/>
      <c r="C20" s="9"/>
      <c r="D20" s="9"/>
      <c r="E20" s="9"/>
      <c r="F20" s="9"/>
      <c r="G20" s="9"/>
      <c r="H20" s="9"/>
      <c r="I20" s="9"/>
      <c r="J20" s="9"/>
      <c r="K20" s="9"/>
    </row>
    <row r="21" spans="1:12" x14ac:dyDescent="0.2">
      <c r="A21" s="3" t="s">
        <v>150</v>
      </c>
      <c r="B21" s="9"/>
      <c r="C21" s="9"/>
      <c r="D21" s="9"/>
      <c r="E21" s="9"/>
      <c r="F21" s="9"/>
      <c r="G21" s="9"/>
      <c r="H21" s="9"/>
      <c r="I21" s="9"/>
      <c r="J21" s="9"/>
      <c r="K21" s="9"/>
    </row>
    <row r="22" spans="1:12" ht="38.25" x14ac:dyDescent="0.2">
      <c r="A22" s="26" t="s">
        <v>28</v>
      </c>
      <c r="B22" s="25" t="s">
        <v>29</v>
      </c>
      <c r="C22" s="25" t="s">
        <v>19</v>
      </c>
      <c r="D22" s="26" t="s">
        <v>30</v>
      </c>
      <c r="E22" s="25" t="s">
        <v>21</v>
      </c>
      <c r="F22" s="26" t="s">
        <v>31</v>
      </c>
      <c r="G22" s="25" t="s">
        <v>21</v>
      </c>
      <c r="H22" s="26" t="s">
        <v>32</v>
      </c>
      <c r="I22" s="25" t="s">
        <v>21</v>
      </c>
      <c r="J22" s="26" t="s">
        <v>33</v>
      </c>
      <c r="K22" s="25" t="s">
        <v>21</v>
      </c>
      <c r="L22" s="26" t="s">
        <v>25</v>
      </c>
    </row>
    <row r="23" spans="1:12" x14ac:dyDescent="0.2">
      <c r="A23" s="56">
        <v>1</v>
      </c>
      <c r="B23" s="57"/>
      <c r="C23" s="55"/>
      <c r="D23" s="55"/>
      <c r="E23" s="10">
        <f>$C23*D23</f>
        <v>0</v>
      </c>
      <c r="F23" s="55"/>
      <c r="G23" s="10">
        <f>$C23*F23</f>
        <v>0</v>
      </c>
      <c r="H23" s="55"/>
      <c r="I23" s="10">
        <f>$C23*H23</f>
        <v>0</v>
      </c>
      <c r="J23" s="55"/>
      <c r="K23" s="10">
        <f>$C23*J23</f>
        <v>0</v>
      </c>
      <c r="L23" s="10">
        <f>K23+I23+G23+E23</f>
        <v>0</v>
      </c>
    </row>
    <row r="24" spans="1:12" x14ac:dyDescent="0.2">
      <c r="A24" s="56">
        <v>2</v>
      </c>
      <c r="B24" s="59"/>
      <c r="C24" s="55"/>
      <c r="D24" s="55">
        <v>0</v>
      </c>
      <c r="E24" s="10">
        <f t="shared" ref="E24:E32" si="5">$C24*D24</f>
        <v>0</v>
      </c>
      <c r="F24" s="55"/>
      <c r="G24" s="10">
        <f t="shared" ref="G24:G32" si="6">$C24*F24</f>
        <v>0</v>
      </c>
      <c r="H24" s="55"/>
      <c r="I24" s="10">
        <f t="shared" ref="I24:I32" si="7">$C24*H24</f>
        <v>0</v>
      </c>
      <c r="J24" s="55"/>
      <c r="K24" s="10">
        <f t="shared" ref="K24:K32" si="8">$C24*J24</f>
        <v>0</v>
      </c>
      <c r="L24" s="10">
        <f t="shared" ref="L24:L32" si="9">K24+I24+G24+E24</f>
        <v>0</v>
      </c>
    </row>
    <row r="25" spans="1:12" x14ac:dyDescent="0.2">
      <c r="A25" s="56">
        <v>3</v>
      </c>
      <c r="B25" s="59"/>
      <c r="C25" s="55">
        <v>0</v>
      </c>
      <c r="D25" s="55">
        <v>0</v>
      </c>
      <c r="E25" s="10">
        <f t="shared" si="5"/>
        <v>0</v>
      </c>
      <c r="F25" s="55">
        <v>0</v>
      </c>
      <c r="G25" s="10">
        <f t="shared" si="6"/>
        <v>0</v>
      </c>
      <c r="H25" s="55"/>
      <c r="I25" s="10">
        <f t="shared" si="7"/>
        <v>0</v>
      </c>
      <c r="J25" s="55"/>
      <c r="K25" s="10">
        <f t="shared" si="8"/>
        <v>0</v>
      </c>
      <c r="L25" s="10">
        <f t="shared" si="9"/>
        <v>0</v>
      </c>
    </row>
    <row r="26" spans="1:12" x14ac:dyDescent="0.2">
      <c r="A26" s="56">
        <v>4</v>
      </c>
      <c r="B26" s="57"/>
      <c r="C26" s="55">
        <v>0</v>
      </c>
      <c r="D26" s="55">
        <v>0</v>
      </c>
      <c r="E26" s="10">
        <f t="shared" si="5"/>
        <v>0</v>
      </c>
      <c r="F26" s="55">
        <v>0</v>
      </c>
      <c r="G26" s="10">
        <f t="shared" si="6"/>
        <v>0</v>
      </c>
      <c r="H26" s="55"/>
      <c r="I26" s="10">
        <f t="shared" si="7"/>
        <v>0</v>
      </c>
      <c r="J26" s="55"/>
      <c r="K26" s="10">
        <f t="shared" si="8"/>
        <v>0</v>
      </c>
      <c r="L26" s="10">
        <f t="shared" si="9"/>
        <v>0</v>
      </c>
    </row>
    <row r="27" spans="1:12" x14ac:dyDescent="0.2">
      <c r="A27" s="56">
        <v>5</v>
      </c>
      <c r="B27" s="59"/>
      <c r="C27" s="55">
        <v>0</v>
      </c>
      <c r="D27" s="55">
        <v>0</v>
      </c>
      <c r="E27" s="10">
        <f t="shared" si="5"/>
        <v>0</v>
      </c>
      <c r="F27" s="55">
        <v>0</v>
      </c>
      <c r="G27" s="10">
        <f t="shared" si="6"/>
        <v>0</v>
      </c>
      <c r="H27" s="55"/>
      <c r="I27" s="10">
        <f t="shared" si="7"/>
        <v>0</v>
      </c>
      <c r="J27" s="55"/>
      <c r="K27" s="10">
        <f t="shared" si="8"/>
        <v>0</v>
      </c>
      <c r="L27" s="10">
        <f t="shared" si="9"/>
        <v>0</v>
      </c>
    </row>
    <row r="28" spans="1:12" x14ac:dyDescent="0.2">
      <c r="A28" s="56">
        <v>6</v>
      </c>
      <c r="B28" s="55"/>
      <c r="C28" s="55">
        <v>0</v>
      </c>
      <c r="D28" s="55">
        <v>0</v>
      </c>
      <c r="E28" s="10">
        <f t="shared" si="5"/>
        <v>0</v>
      </c>
      <c r="F28" s="55">
        <v>0</v>
      </c>
      <c r="G28" s="10">
        <f t="shared" si="6"/>
        <v>0</v>
      </c>
      <c r="H28" s="55"/>
      <c r="I28" s="10">
        <f t="shared" si="7"/>
        <v>0</v>
      </c>
      <c r="J28" s="55"/>
      <c r="K28" s="10">
        <f t="shared" si="8"/>
        <v>0</v>
      </c>
      <c r="L28" s="10">
        <f t="shared" si="9"/>
        <v>0</v>
      </c>
    </row>
    <row r="29" spans="1:12" x14ac:dyDescent="0.2">
      <c r="A29" s="56">
        <v>7</v>
      </c>
      <c r="B29" s="59"/>
      <c r="C29" s="55">
        <v>0</v>
      </c>
      <c r="D29" s="55">
        <v>0</v>
      </c>
      <c r="E29" s="10">
        <f t="shared" si="5"/>
        <v>0</v>
      </c>
      <c r="F29" s="55">
        <v>0</v>
      </c>
      <c r="G29" s="10">
        <f t="shared" si="6"/>
        <v>0</v>
      </c>
      <c r="H29" s="55"/>
      <c r="I29" s="10">
        <f t="shared" si="7"/>
        <v>0</v>
      </c>
      <c r="J29" s="55"/>
      <c r="K29" s="10">
        <f t="shared" si="8"/>
        <v>0</v>
      </c>
      <c r="L29" s="10">
        <f t="shared" si="9"/>
        <v>0</v>
      </c>
    </row>
    <row r="30" spans="1:12" x14ac:dyDescent="0.2">
      <c r="A30" s="56">
        <v>8</v>
      </c>
      <c r="B30" s="55"/>
      <c r="C30" s="55">
        <v>0</v>
      </c>
      <c r="D30" s="55">
        <v>0</v>
      </c>
      <c r="E30" s="10">
        <f t="shared" si="5"/>
        <v>0</v>
      </c>
      <c r="F30" s="55">
        <v>0</v>
      </c>
      <c r="G30" s="10">
        <f t="shared" si="6"/>
        <v>0</v>
      </c>
      <c r="H30" s="55"/>
      <c r="I30" s="10">
        <f t="shared" si="7"/>
        <v>0</v>
      </c>
      <c r="J30" s="55"/>
      <c r="K30" s="10">
        <f t="shared" si="8"/>
        <v>0</v>
      </c>
      <c r="L30" s="10">
        <f t="shared" si="9"/>
        <v>0</v>
      </c>
    </row>
    <row r="31" spans="1:12" x14ac:dyDescent="0.2">
      <c r="A31" s="56">
        <v>9</v>
      </c>
      <c r="B31" s="59"/>
      <c r="C31" s="55">
        <v>0</v>
      </c>
      <c r="D31" s="55">
        <v>0</v>
      </c>
      <c r="E31" s="10">
        <f t="shared" si="5"/>
        <v>0</v>
      </c>
      <c r="F31" s="55">
        <v>0</v>
      </c>
      <c r="G31" s="10">
        <f t="shared" si="6"/>
        <v>0</v>
      </c>
      <c r="H31" s="55"/>
      <c r="I31" s="10">
        <f t="shared" si="7"/>
        <v>0</v>
      </c>
      <c r="J31" s="55"/>
      <c r="K31" s="10">
        <f t="shared" si="8"/>
        <v>0</v>
      </c>
      <c r="L31" s="10">
        <f t="shared" si="9"/>
        <v>0</v>
      </c>
    </row>
    <row r="32" spans="1:12" x14ac:dyDescent="0.2">
      <c r="A32" s="56">
        <v>10</v>
      </c>
      <c r="B32" s="55"/>
      <c r="C32" s="55">
        <v>0</v>
      </c>
      <c r="D32" s="55">
        <v>0</v>
      </c>
      <c r="E32" s="10">
        <f t="shared" si="5"/>
        <v>0</v>
      </c>
      <c r="F32" s="55">
        <v>0</v>
      </c>
      <c r="G32" s="10">
        <f t="shared" si="6"/>
        <v>0</v>
      </c>
      <c r="H32" s="55"/>
      <c r="I32" s="10">
        <f t="shared" si="7"/>
        <v>0</v>
      </c>
      <c r="J32" s="55"/>
      <c r="K32" s="10">
        <f t="shared" si="8"/>
        <v>0</v>
      </c>
      <c r="L32" s="10">
        <f t="shared" si="9"/>
        <v>0</v>
      </c>
    </row>
    <row r="33" spans="1:12" x14ac:dyDescent="0.2">
      <c r="A33" s="24"/>
      <c r="B33" s="5" t="s">
        <v>0</v>
      </c>
      <c r="C33" s="10"/>
      <c r="D33" s="10"/>
      <c r="E33" s="7">
        <f>SUM(E23:E32)</f>
        <v>0</v>
      </c>
      <c r="F33" s="10"/>
      <c r="G33" s="7">
        <f>SUM(G23:G32)</f>
        <v>0</v>
      </c>
      <c r="H33" s="10"/>
      <c r="I33" s="7">
        <f>SUM(I23:I32)</f>
        <v>0</v>
      </c>
      <c r="J33" s="10"/>
      <c r="K33" s="7">
        <f>SUM(K23:K32)</f>
        <v>0</v>
      </c>
      <c r="L33" s="7">
        <f>SUM(L23:L32)</f>
        <v>0</v>
      </c>
    </row>
    <row r="36" spans="1:12" ht="15.75" x14ac:dyDescent="0.25">
      <c r="A36" s="11" t="s">
        <v>314</v>
      </c>
      <c r="B36" s="1"/>
      <c r="C36" s="1"/>
      <c r="D36" s="1"/>
      <c r="E36" s="1"/>
      <c r="F36" s="1"/>
      <c r="G36" s="1"/>
      <c r="H36" s="1"/>
      <c r="I36" s="1"/>
      <c r="J36" s="1"/>
      <c r="K36" s="1"/>
    </row>
    <row r="37" spans="1:12" x14ac:dyDescent="0.2">
      <c r="A37" s="3" t="s">
        <v>152</v>
      </c>
      <c r="B37" s="9"/>
      <c r="C37" s="9"/>
      <c r="D37" s="9"/>
      <c r="E37" s="9"/>
      <c r="F37" s="9"/>
      <c r="G37" s="9"/>
      <c r="H37" s="9"/>
      <c r="I37" s="9"/>
      <c r="J37" s="9"/>
      <c r="K37" s="9"/>
    </row>
    <row r="38" spans="1:12" x14ac:dyDescent="0.2">
      <c r="A38" s="3" t="s">
        <v>151</v>
      </c>
      <c r="B38" s="9"/>
      <c r="C38" s="9"/>
      <c r="D38" s="9"/>
      <c r="E38" s="9"/>
      <c r="F38" s="9"/>
      <c r="G38" s="9"/>
      <c r="H38" s="9"/>
      <c r="I38" s="9"/>
      <c r="J38" s="9"/>
      <c r="K38" s="9"/>
    </row>
    <row r="39" spans="1:12" ht="38.25" x14ac:dyDescent="0.2">
      <c r="A39" s="26" t="s">
        <v>28</v>
      </c>
      <c r="B39" s="25" t="s">
        <v>29</v>
      </c>
      <c r="C39" s="25" t="s">
        <v>19</v>
      </c>
      <c r="D39" s="26" t="s">
        <v>30</v>
      </c>
      <c r="E39" s="25" t="s">
        <v>21</v>
      </c>
      <c r="F39" s="26" t="s">
        <v>31</v>
      </c>
      <c r="G39" s="25" t="s">
        <v>21</v>
      </c>
      <c r="H39" s="26" t="s">
        <v>32</v>
      </c>
      <c r="I39" s="25" t="s">
        <v>21</v>
      </c>
      <c r="J39" s="26" t="s">
        <v>33</v>
      </c>
      <c r="K39" s="25" t="s">
        <v>21</v>
      </c>
      <c r="L39" s="26" t="s">
        <v>25</v>
      </c>
    </row>
    <row r="40" spans="1:12" x14ac:dyDescent="0.2">
      <c r="A40" s="56">
        <v>1</v>
      </c>
      <c r="B40" s="59" t="s">
        <v>283</v>
      </c>
      <c r="C40" s="55">
        <v>2000</v>
      </c>
      <c r="D40" s="55">
        <v>3</v>
      </c>
      <c r="E40" s="10">
        <f t="shared" ref="E40:E45" si="10">$C40*D40</f>
        <v>6000</v>
      </c>
      <c r="F40" s="55">
        <v>3</v>
      </c>
      <c r="G40" s="10">
        <f t="shared" ref="G40:G45" si="11">$C40*F40</f>
        <v>6000</v>
      </c>
      <c r="H40" s="55">
        <v>3</v>
      </c>
      <c r="I40" s="10">
        <f t="shared" ref="I40:I45" si="12">$C40*H40</f>
        <v>6000</v>
      </c>
      <c r="J40" s="55">
        <v>3</v>
      </c>
      <c r="K40" s="10">
        <f t="shared" ref="K40:K45" si="13">$C40*J40</f>
        <v>6000</v>
      </c>
      <c r="L40" s="10">
        <f t="shared" ref="L40:L45" si="14">K40+I40+G40+E40</f>
        <v>24000</v>
      </c>
    </row>
    <row r="41" spans="1:12" x14ac:dyDescent="0.2">
      <c r="A41" s="56">
        <v>2</v>
      </c>
      <c r="B41" s="59"/>
      <c r="C41" s="55"/>
      <c r="D41" s="55"/>
      <c r="E41" s="10">
        <f t="shared" si="10"/>
        <v>0</v>
      </c>
      <c r="F41" s="55"/>
      <c r="G41" s="10">
        <f t="shared" si="11"/>
        <v>0</v>
      </c>
      <c r="H41" s="55"/>
      <c r="I41" s="10">
        <f t="shared" si="12"/>
        <v>0</v>
      </c>
      <c r="J41" s="55"/>
      <c r="K41" s="10">
        <f t="shared" si="13"/>
        <v>0</v>
      </c>
      <c r="L41" s="10">
        <f t="shared" si="14"/>
        <v>0</v>
      </c>
    </row>
    <row r="42" spans="1:12" x14ac:dyDescent="0.2">
      <c r="A42" s="56">
        <v>3</v>
      </c>
      <c r="B42" s="59"/>
      <c r="C42" s="55"/>
      <c r="D42" s="55"/>
      <c r="E42" s="10">
        <f t="shared" si="10"/>
        <v>0</v>
      </c>
      <c r="F42" s="55"/>
      <c r="G42" s="10">
        <f t="shared" si="11"/>
        <v>0</v>
      </c>
      <c r="H42" s="55"/>
      <c r="I42" s="10">
        <f t="shared" si="12"/>
        <v>0</v>
      </c>
      <c r="J42" s="55"/>
      <c r="K42" s="10">
        <f t="shared" si="13"/>
        <v>0</v>
      </c>
      <c r="L42" s="10">
        <f t="shared" si="14"/>
        <v>0</v>
      </c>
    </row>
    <row r="43" spans="1:12" x14ac:dyDescent="0.2">
      <c r="A43" s="56">
        <v>4</v>
      </c>
      <c r="B43" s="57"/>
      <c r="C43" s="55"/>
      <c r="D43" s="55"/>
      <c r="E43" s="10">
        <f t="shared" si="10"/>
        <v>0</v>
      </c>
      <c r="F43" s="55"/>
      <c r="G43" s="10">
        <f t="shared" si="11"/>
        <v>0</v>
      </c>
      <c r="H43" s="55"/>
      <c r="I43" s="10">
        <f t="shared" si="12"/>
        <v>0</v>
      </c>
      <c r="J43" s="55"/>
      <c r="K43" s="10">
        <f t="shared" si="13"/>
        <v>0</v>
      </c>
      <c r="L43" s="10">
        <f t="shared" si="14"/>
        <v>0</v>
      </c>
    </row>
    <row r="44" spans="1:12" x14ac:dyDescent="0.2">
      <c r="A44" s="56">
        <v>5</v>
      </c>
      <c r="B44" s="59"/>
      <c r="C44" s="55"/>
      <c r="D44" s="55"/>
      <c r="E44" s="10">
        <f t="shared" si="10"/>
        <v>0</v>
      </c>
      <c r="F44" s="55"/>
      <c r="G44" s="10">
        <f t="shared" si="11"/>
        <v>0</v>
      </c>
      <c r="H44" s="55"/>
      <c r="I44" s="10">
        <f t="shared" si="12"/>
        <v>0</v>
      </c>
      <c r="J44" s="55"/>
      <c r="K44" s="10">
        <f t="shared" si="13"/>
        <v>0</v>
      </c>
      <c r="L44" s="10">
        <f t="shared" si="14"/>
        <v>0</v>
      </c>
    </row>
    <row r="45" spans="1:12" x14ac:dyDescent="0.2">
      <c r="A45" s="56">
        <v>6</v>
      </c>
      <c r="B45" s="59"/>
      <c r="C45" s="55"/>
      <c r="D45" s="55"/>
      <c r="E45" s="10">
        <f t="shared" si="10"/>
        <v>0</v>
      </c>
      <c r="F45" s="55"/>
      <c r="G45" s="10">
        <f t="shared" si="11"/>
        <v>0</v>
      </c>
      <c r="H45" s="55"/>
      <c r="I45" s="10">
        <f t="shared" si="12"/>
        <v>0</v>
      </c>
      <c r="J45" s="55"/>
      <c r="K45" s="10">
        <f t="shared" si="13"/>
        <v>0</v>
      </c>
      <c r="L45" s="10">
        <f t="shared" si="14"/>
        <v>0</v>
      </c>
    </row>
    <row r="46" spans="1:12" x14ac:dyDescent="0.2">
      <c r="A46" s="56">
        <v>7</v>
      </c>
      <c r="B46" s="59"/>
      <c r="C46" s="55"/>
      <c r="D46" s="55"/>
      <c r="E46" s="10">
        <f t="shared" ref="E46:E54" si="15">$C46*D46</f>
        <v>0</v>
      </c>
      <c r="F46" s="55"/>
      <c r="G46" s="10">
        <f t="shared" ref="G46:G54" si="16">$C46*F46</f>
        <v>0</v>
      </c>
      <c r="H46" s="55"/>
      <c r="I46" s="10">
        <f t="shared" ref="I46:I54" si="17">$C46*H46</f>
        <v>0</v>
      </c>
      <c r="J46" s="55"/>
      <c r="K46" s="10">
        <f t="shared" ref="K46:K54" si="18">$C46*J46</f>
        <v>0</v>
      </c>
      <c r="L46" s="10">
        <f t="shared" ref="L46:L54" si="19">K46+I46+G46+E46</f>
        <v>0</v>
      </c>
    </row>
    <row r="47" spans="1:12" x14ac:dyDescent="0.2">
      <c r="A47" s="56">
        <v>8</v>
      </c>
      <c r="B47" s="59"/>
      <c r="C47" s="55"/>
      <c r="D47" s="55"/>
      <c r="E47" s="10">
        <f t="shared" si="15"/>
        <v>0</v>
      </c>
      <c r="F47" s="55"/>
      <c r="G47" s="10">
        <f t="shared" si="16"/>
        <v>0</v>
      </c>
      <c r="H47" s="55"/>
      <c r="I47" s="10">
        <f t="shared" si="17"/>
        <v>0</v>
      </c>
      <c r="J47" s="55"/>
      <c r="K47" s="10">
        <f t="shared" si="18"/>
        <v>0</v>
      </c>
      <c r="L47" s="10">
        <f t="shared" si="19"/>
        <v>0</v>
      </c>
    </row>
    <row r="48" spans="1:12" x14ac:dyDescent="0.2">
      <c r="A48" s="56">
        <v>9</v>
      </c>
      <c r="B48" s="55"/>
      <c r="C48" s="55">
        <v>0</v>
      </c>
      <c r="D48" s="55">
        <v>0</v>
      </c>
      <c r="E48" s="10">
        <f t="shared" si="15"/>
        <v>0</v>
      </c>
      <c r="F48" s="55">
        <v>0</v>
      </c>
      <c r="G48" s="10">
        <f t="shared" si="16"/>
        <v>0</v>
      </c>
      <c r="H48" s="55"/>
      <c r="I48" s="10">
        <f t="shared" si="17"/>
        <v>0</v>
      </c>
      <c r="J48" s="55"/>
      <c r="K48" s="10">
        <f t="shared" si="18"/>
        <v>0</v>
      </c>
      <c r="L48" s="10">
        <f t="shared" si="19"/>
        <v>0</v>
      </c>
    </row>
    <row r="49" spans="1:12" x14ac:dyDescent="0.2">
      <c r="A49" s="56">
        <v>10</v>
      </c>
      <c r="B49" s="55"/>
      <c r="C49" s="55">
        <v>0</v>
      </c>
      <c r="D49" s="55">
        <v>0</v>
      </c>
      <c r="E49" s="10">
        <f t="shared" si="15"/>
        <v>0</v>
      </c>
      <c r="F49" s="55">
        <v>0</v>
      </c>
      <c r="G49" s="10">
        <f t="shared" si="16"/>
        <v>0</v>
      </c>
      <c r="H49" s="55"/>
      <c r="I49" s="10">
        <f t="shared" si="17"/>
        <v>0</v>
      </c>
      <c r="J49" s="55"/>
      <c r="K49" s="10">
        <f t="shared" si="18"/>
        <v>0</v>
      </c>
      <c r="L49" s="10">
        <f t="shared" si="19"/>
        <v>0</v>
      </c>
    </row>
    <row r="50" spans="1:12" x14ac:dyDescent="0.2">
      <c r="A50" s="56">
        <v>11</v>
      </c>
      <c r="B50" s="59"/>
      <c r="C50" s="55">
        <v>0</v>
      </c>
      <c r="D50" s="55">
        <v>0</v>
      </c>
      <c r="E50" s="10">
        <f t="shared" si="15"/>
        <v>0</v>
      </c>
      <c r="F50" s="55">
        <v>0</v>
      </c>
      <c r="G50" s="10">
        <f t="shared" si="16"/>
        <v>0</v>
      </c>
      <c r="H50" s="55"/>
      <c r="I50" s="10">
        <f t="shared" si="17"/>
        <v>0</v>
      </c>
      <c r="J50" s="55"/>
      <c r="K50" s="10">
        <f t="shared" si="18"/>
        <v>0</v>
      </c>
      <c r="L50" s="10">
        <f t="shared" si="19"/>
        <v>0</v>
      </c>
    </row>
    <row r="51" spans="1:12" x14ac:dyDescent="0.2">
      <c r="A51" s="56">
        <v>12</v>
      </c>
      <c r="B51" s="55"/>
      <c r="C51" s="55">
        <v>0</v>
      </c>
      <c r="D51" s="55">
        <v>0</v>
      </c>
      <c r="E51" s="10">
        <f t="shared" si="15"/>
        <v>0</v>
      </c>
      <c r="F51" s="55">
        <v>0</v>
      </c>
      <c r="G51" s="10">
        <f t="shared" si="16"/>
        <v>0</v>
      </c>
      <c r="H51" s="55"/>
      <c r="I51" s="10">
        <f t="shared" si="17"/>
        <v>0</v>
      </c>
      <c r="J51" s="55"/>
      <c r="K51" s="10">
        <f t="shared" si="18"/>
        <v>0</v>
      </c>
      <c r="L51" s="10">
        <f t="shared" si="19"/>
        <v>0</v>
      </c>
    </row>
    <row r="52" spans="1:12" x14ac:dyDescent="0.2">
      <c r="A52" s="56">
        <v>13</v>
      </c>
      <c r="B52" s="55"/>
      <c r="C52" s="55">
        <v>0</v>
      </c>
      <c r="D52" s="55">
        <v>0</v>
      </c>
      <c r="E52" s="10">
        <f t="shared" si="15"/>
        <v>0</v>
      </c>
      <c r="F52" s="55">
        <v>0</v>
      </c>
      <c r="G52" s="10">
        <f t="shared" si="16"/>
        <v>0</v>
      </c>
      <c r="H52" s="55"/>
      <c r="I52" s="10">
        <f t="shared" si="17"/>
        <v>0</v>
      </c>
      <c r="J52" s="55"/>
      <c r="K52" s="10">
        <f t="shared" si="18"/>
        <v>0</v>
      </c>
      <c r="L52" s="10">
        <f t="shared" si="19"/>
        <v>0</v>
      </c>
    </row>
    <row r="53" spans="1:12" x14ac:dyDescent="0.2">
      <c r="A53" s="56">
        <v>14</v>
      </c>
      <c r="B53" s="59"/>
      <c r="C53" s="55">
        <v>0</v>
      </c>
      <c r="D53" s="55">
        <v>0</v>
      </c>
      <c r="E53" s="10">
        <f t="shared" si="15"/>
        <v>0</v>
      </c>
      <c r="F53" s="55">
        <v>0</v>
      </c>
      <c r="G53" s="10">
        <f t="shared" si="16"/>
        <v>0</v>
      </c>
      <c r="H53" s="55"/>
      <c r="I53" s="10">
        <f t="shared" si="17"/>
        <v>0</v>
      </c>
      <c r="J53" s="55"/>
      <c r="K53" s="10">
        <f t="shared" si="18"/>
        <v>0</v>
      </c>
      <c r="L53" s="10">
        <f t="shared" si="19"/>
        <v>0</v>
      </c>
    </row>
    <row r="54" spans="1:12" x14ac:dyDescent="0.2">
      <c r="A54" s="56">
        <v>15</v>
      </c>
      <c r="B54" s="55"/>
      <c r="C54" s="55">
        <v>0</v>
      </c>
      <c r="D54" s="55">
        <v>0</v>
      </c>
      <c r="E54" s="10">
        <f t="shared" si="15"/>
        <v>0</v>
      </c>
      <c r="F54" s="55">
        <v>0</v>
      </c>
      <c r="G54" s="10">
        <f t="shared" si="16"/>
        <v>0</v>
      </c>
      <c r="H54" s="55"/>
      <c r="I54" s="10">
        <f t="shared" si="17"/>
        <v>0</v>
      </c>
      <c r="J54" s="55"/>
      <c r="K54" s="10">
        <f t="shared" si="18"/>
        <v>0</v>
      </c>
      <c r="L54" s="10">
        <f t="shared" si="19"/>
        <v>0</v>
      </c>
    </row>
    <row r="55" spans="1:12" x14ac:dyDescent="0.2">
      <c r="A55" s="24"/>
      <c r="B55" s="5" t="s">
        <v>0</v>
      </c>
      <c r="C55" s="10"/>
      <c r="D55" s="10"/>
      <c r="E55" s="7">
        <f>SUM(E40:E54)</f>
        <v>6000</v>
      </c>
      <c r="F55" s="10"/>
      <c r="G55" s="7">
        <f>SUM(G40:G54)</f>
        <v>6000</v>
      </c>
      <c r="H55" s="10"/>
      <c r="I55" s="7">
        <f>SUM(I40:I54)</f>
        <v>6000</v>
      </c>
      <c r="J55" s="10"/>
      <c r="K55" s="7">
        <f>SUM(K40:K54)</f>
        <v>6000</v>
      </c>
      <c r="L55" s="7">
        <f>SUM(L40:L54)</f>
        <v>24000</v>
      </c>
    </row>
  </sheetData>
  <phoneticPr fontId="0" type="noConversion"/>
  <pageMargins left="0.75" right="0.75" top="1" bottom="1" header="0.5" footer="0.5"/>
  <pageSetup scale="80" orientation="landscape" horizontalDpi="1200" verticalDpi="1200" r:id="rId1"/>
  <headerFooter alignWithMargins="0"/>
  <rowBreaks count="1" manualBreakCount="1">
    <brk id="18"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L25"/>
  <sheetViews>
    <sheetView workbookViewId="0"/>
  </sheetViews>
  <sheetFormatPr defaultColWidth="9.140625" defaultRowHeight="12.75" x14ac:dyDescent="0.2"/>
  <cols>
    <col min="1" max="1" width="4.85546875" style="8" customWidth="1"/>
    <col min="2" max="2" width="37.140625" style="8" customWidth="1"/>
    <col min="3" max="3" width="8.85546875" style="8" customWidth="1"/>
    <col min="4" max="4" width="8.7109375" style="8" customWidth="1"/>
    <col min="5" max="5" width="10.42578125" style="8" customWidth="1"/>
    <col min="6" max="6" width="8.28515625" style="8" customWidth="1"/>
    <col min="7" max="7" width="10.5703125" style="8" customWidth="1"/>
    <col min="8" max="8" width="8.28515625" style="8" customWidth="1"/>
    <col min="9" max="9" width="11.5703125" style="8" customWidth="1"/>
    <col min="10" max="10" width="8.85546875" style="8" customWidth="1"/>
    <col min="11" max="11" width="11.42578125" style="8" customWidth="1"/>
    <col min="12" max="12" width="11.85546875" style="8" customWidth="1"/>
    <col min="13" max="16384" width="9.140625" style="8"/>
  </cols>
  <sheetData>
    <row r="1" spans="1:12" ht="15.75" x14ac:dyDescent="0.25">
      <c r="A1" s="11" t="s">
        <v>314</v>
      </c>
      <c r="B1" s="1"/>
      <c r="C1" s="1"/>
      <c r="D1" s="1"/>
      <c r="E1" s="1"/>
      <c r="F1" s="1"/>
      <c r="G1" s="1"/>
      <c r="H1" s="1"/>
      <c r="I1" s="1"/>
      <c r="J1" s="1"/>
      <c r="K1" s="1"/>
    </row>
    <row r="2" spans="1:12" x14ac:dyDescent="0.2">
      <c r="A2" s="3" t="s">
        <v>154</v>
      </c>
      <c r="B2" s="9"/>
      <c r="C2" s="9"/>
      <c r="D2" s="9"/>
      <c r="E2" s="9"/>
      <c r="F2" s="9"/>
      <c r="G2" s="9"/>
      <c r="H2" s="9"/>
      <c r="I2" s="9"/>
      <c r="J2" s="9"/>
      <c r="K2" s="9"/>
    </row>
    <row r="3" spans="1:12" x14ac:dyDescent="0.2">
      <c r="A3" s="3" t="s">
        <v>153</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x14ac:dyDescent="0.2">
      <c r="A5" s="56"/>
      <c r="B5" s="58"/>
      <c r="C5" s="55"/>
      <c r="D5" s="55"/>
      <c r="E5" s="10">
        <f>$C5*D5</f>
        <v>0</v>
      </c>
      <c r="F5" s="55"/>
      <c r="G5" s="10">
        <f>$C5*F5</f>
        <v>0</v>
      </c>
      <c r="H5" s="55"/>
      <c r="I5" s="10">
        <f>$C5*H5</f>
        <v>0</v>
      </c>
      <c r="J5" s="55"/>
      <c r="K5" s="10">
        <f>$C5*J5</f>
        <v>0</v>
      </c>
      <c r="L5" s="10">
        <f>K5+I5+G5+E5</f>
        <v>0</v>
      </c>
    </row>
    <row r="6" spans="1:12" x14ac:dyDescent="0.2">
      <c r="A6" s="56"/>
      <c r="B6" s="59"/>
      <c r="C6" s="55">
        <v>0</v>
      </c>
      <c r="D6" s="55">
        <v>0</v>
      </c>
      <c r="E6" s="10">
        <f t="shared" ref="E6:E24" si="0">$C6*D6</f>
        <v>0</v>
      </c>
      <c r="F6" s="55">
        <v>0</v>
      </c>
      <c r="G6" s="10">
        <f t="shared" ref="G6:G24" si="1">$C6*F6</f>
        <v>0</v>
      </c>
      <c r="H6" s="55"/>
      <c r="I6" s="10">
        <f t="shared" ref="I6:I24" si="2">$C6*H6</f>
        <v>0</v>
      </c>
      <c r="J6" s="55"/>
      <c r="K6" s="10">
        <f t="shared" ref="K6:K24" si="3">$C6*J6</f>
        <v>0</v>
      </c>
      <c r="L6" s="10">
        <f t="shared" ref="L6:L24" si="4">K6+I6+G6+E6</f>
        <v>0</v>
      </c>
    </row>
    <row r="7" spans="1:12" x14ac:dyDescent="0.2">
      <c r="A7" s="56"/>
      <c r="B7" s="59"/>
      <c r="C7" s="55">
        <v>0</v>
      </c>
      <c r="D7" s="55">
        <v>0</v>
      </c>
      <c r="E7" s="10">
        <f t="shared" si="0"/>
        <v>0</v>
      </c>
      <c r="F7" s="55">
        <v>0</v>
      </c>
      <c r="G7" s="10">
        <f t="shared" si="1"/>
        <v>0</v>
      </c>
      <c r="H7" s="55"/>
      <c r="I7" s="10">
        <f t="shared" si="2"/>
        <v>0</v>
      </c>
      <c r="J7" s="55"/>
      <c r="K7" s="10">
        <f t="shared" si="3"/>
        <v>0</v>
      </c>
      <c r="L7" s="10">
        <f t="shared" si="4"/>
        <v>0</v>
      </c>
    </row>
    <row r="8" spans="1:12" x14ac:dyDescent="0.2">
      <c r="A8" s="56"/>
      <c r="B8" s="57"/>
      <c r="C8" s="55">
        <v>0</v>
      </c>
      <c r="D8" s="55">
        <v>0</v>
      </c>
      <c r="E8" s="10">
        <f t="shared" si="0"/>
        <v>0</v>
      </c>
      <c r="F8" s="55">
        <v>0</v>
      </c>
      <c r="G8" s="10">
        <f t="shared" si="1"/>
        <v>0</v>
      </c>
      <c r="H8" s="55"/>
      <c r="I8" s="10">
        <f t="shared" si="2"/>
        <v>0</v>
      </c>
      <c r="J8" s="55"/>
      <c r="K8" s="10">
        <f t="shared" si="3"/>
        <v>0</v>
      </c>
      <c r="L8" s="10">
        <f t="shared" si="4"/>
        <v>0</v>
      </c>
    </row>
    <row r="9" spans="1:12" x14ac:dyDescent="0.2">
      <c r="A9" s="56"/>
      <c r="B9" s="59"/>
      <c r="C9" s="55">
        <v>0</v>
      </c>
      <c r="D9" s="55">
        <v>0</v>
      </c>
      <c r="E9" s="10">
        <f t="shared" si="0"/>
        <v>0</v>
      </c>
      <c r="F9" s="55">
        <v>0</v>
      </c>
      <c r="G9" s="10">
        <f t="shared" si="1"/>
        <v>0</v>
      </c>
      <c r="H9" s="55"/>
      <c r="I9" s="10">
        <f t="shared" si="2"/>
        <v>0</v>
      </c>
      <c r="J9" s="55"/>
      <c r="K9" s="10">
        <f t="shared" si="3"/>
        <v>0</v>
      </c>
      <c r="L9" s="10">
        <f t="shared" si="4"/>
        <v>0</v>
      </c>
    </row>
    <row r="10" spans="1:12" x14ac:dyDescent="0.2">
      <c r="A10" s="56"/>
      <c r="B10" s="59"/>
      <c r="C10" s="55">
        <v>0</v>
      </c>
      <c r="D10" s="55">
        <v>0</v>
      </c>
      <c r="E10" s="10">
        <f t="shared" si="0"/>
        <v>0</v>
      </c>
      <c r="F10" s="55">
        <v>0</v>
      </c>
      <c r="G10" s="10">
        <f t="shared" si="1"/>
        <v>0</v>
      </c>
      <c r="H10" s="55"/>
      <c r="I10" s="10">
        <f t="shared" si="2"/>
        <v>0</v>
      </c>
      <c r="J10" s="55"/>
      <c r="K10" s="10">
        <f t="shared" si="3"/>
        <v>0</v>
      </c>
      <c r="L10" s="10">
        <f t="shared" si="4"/>
        <v>0</v>
      </c>
    </row>
    <row r="11" spans="1:12" x14ac:dyDescent="0.2">
      <c r="A11" s="56"/>
      <c r="B11" s="55"/>
      <c r="C11" s="55">
        <v>0</v>
      </c>
      <c r="D11" s="55">
        <v>0</v>
      </c>
      <c r="E11" s="10">
        <f t="shared" si="0"/>
        <v>0</v>
      </c>
      <c r="F11" s="55">
        <v>0</v>
      </c>
      <c r="G11" s="10">
        <f t="shared" si="1"/>
        <v>0</v>
      </c>
      <c r="H11" s="55"/>
      <c r="I11" s="10">
        <f t="shared" si="2"/>
        <v>0</v>
      </c>
      <c r="J11" s="55"/>
      <c r="K11" s="10">
        <f t="shared" si="3"/>
        <v>0</v>
      </c>
      <c r="L11" s="10">
        <f t="shared" si="4"/>
        <v>0</v>
      </c>
    </row>
    <row r="12" spans="1:12" x14ac:dyDescent="0.2">
      <c r="A12" s="56"/>
      <c r="B12" s="55"/>
      <c r="C12" s="55"/>
      <c r="D12" s="55">
        <v>0</v>
      </c>
      <c r="E12" s="10">
        <f t="shared" si="0"/>
        <v>0</v>
      </c>
      <c r="F12" s="55">
        <v>0</v>
      </c>
      <c r="G12" s="10">
        <f t="shared" si="1"/>
        <v>0</v>
      </c>
      <c r="H12" s="55"/>
      <c r="I12" s="10">
        <f t="shared" si="2"/>
        <v>0</v>
      </c>
      <c r="J12" s="55"/>
      <c r="K12" s="10">
        <f t="shared" si="3"/>
        <v>0</v>
      </c>
      <c r="L12" s="10">
        <f t="shared" si="4"/>
        <v>0</v>
      </c>
    </row>
    <row r="13" spans="1:12" x14ac:dyDescent="0.2">
      <c r="A13" s="56"/>
      <c r="B13" s="55"/>
      <c r="C13" s="55"/>
      <c r="D13" s="55">
        <v>0</v>
      </c>
      <c r="E13" s="10">
        <f t="shared" si="0"/>
        <v>0</v>
      </c>
      <c r="F13" s="55"/>
      <c r="G13" s="10">
        <f t="shared" si="1"/>
        <v>0</v>
      </c>
      <c r="H13" s="55"/>
      <c r="I13" s="10">
        <f t="shared" si="2"/>
        <v>0</v>
      </c>
      <c r="J13" s="55"/>
      <c r="K13" s="10">
        <f t="shared" si="3"/>
        <v>0</v>
      </c>
      <c r="L13" s="10">
        <f t="shared" si="4"/>
        <v>0</v>
      </c>
    </row>
    <row r="14" spans="1:12" x14ac:dyDescent="0.2">
      <c r="A14" s="56"/>
      <c r="B14" s="55"/>
      <c r="C14" s="55"/>
      <c r="D14" s="55">
        <v>0</v>
      </c>
      <c r="E14" s="10">
        <f t="shared" si="0"/>
        <v>0</v>
      </c>
      <c r="F14" s="55"/>
      <c r="G14" s="10">
        <f t="shared" si="1"/>
        <v>0</v>
      </c>
      <c r="H14" s="55"/>
      <c r="I14" s="10">
        <f t="shared" si="2"/>
        <v>0</v>
      </c>
      <c r="J14" s="55"/>
      <c r="K14" s="10">
        <f t="shared" si="3"/>
        <v>0</v>
      </c>
      <c r="L14" s="10">
        <f t="shared" si="4"/>
        <v>0</v>
      </c>
    </row>
    <row r="15" spans="1:12" x14ac:dyDescent="0.2">
      <c r="A15" s="56"/>
      <c r="B15" s="55"/>
      <c r="C15" s="55"/>
      <c r="D15" s="55">
        <v>0</v>
      </c>
      <c r="E15" s="10">
        <f t="shared" si="0"/>
        <v>0</v>
      </c>
      <c r="F15" s="55"/>
      <c r="G15" s="10">
        <f t="shared" si="1"/>
        <v>0</v>
      </c>
      <c r="H15" s="55"/>
      <c r="I15" s="10">
        <f t="shared" si="2"/>
        <v>0</v>
      </c>
      <c r="J15" s="55"/>
      <c r="K15" s="10">
        <f t="shared" si="3"/>
        <v>0</v>
      </c>
      <c r="L15" s="10">
        <f t="shared" si="4"/>
        <v>0</v>
      </c>
    </row>
    <row r="16" spans="1:12" x14ac:dyDescent="0.2">
      <c r="A16" s="56"/>
      <c r="B16" s="55"/>
      <c r="C16" s="55"/>
      <c r="D16" s="55">
        <v>0</v>
      </c>
      <c r="E16" s="10">
        <f t="shared" si="0"/>
        <v>0</v>
      </c>
      <c r="F16" s="55"/>
      <c r="G16" s="10">
        <f t="shared" si="1"/>
        <v>0</v>
      </c>
      <c r="H16" s="55"/>
      <c r="I16" s="10">
        <f t="shared" si="2"/>
        <v>0</v>
      </c>
      <c r="J16" s="55"/>
      <c r="K16" s="10">
        <f t="shared" si="3"/>
        <v>0</v>
      </c>
      <c r="L16" s="10">
        <f>K16+I16+G16+E16</f>
        <v>0</v>
      </c>
    </row>
    <row r="17" spans="1:12" x14ac:dyDescent="0.2">
      <c r="A17" s="56"/>
      <c r="B17" s="55"/>
      <c r="C17" s="55"/>
      <c r="D17" s="55">
        <v>0</v>
      </c>
      <c r="E17" s="10">
        <f t="shared" si="0"/>
        <v>0</v>
      </c>
      <c r="F17" s="55"/>
      <c r="G17" s="10">
        <f t="shared" si="1"/>
        <v>0</v>
      </c>
      <c r="H17" s="55"/>
      <c r="I17" s="10">
        <f t="shared" si="2"/>
        <v>0</v>
      </c>
      <c r="J17" s="55"/>
      <c r="K17" s="10">
        <f t="shared" si="3"/>
        <v>0</v>
      </c>
      <c r="L17" s="10">
        <f>K17+I17+G17+E17</f>
        <v>0</v>
      </c>
    </row>
    <row r="18" spans="1:12" x14ac:dyDescent="0.2">
      <c r="A18" s="56"/>
      <c r="B18" s="55"/>
      <c r="C18" s="55"/>
      <c r="D18" s="55">
        <v>0</v>
      </c>
      <c r="E18" s="10">
        <f t="shared" si="0"/>
        <v>0</v>
      </c>
      <c r="F18" s="55"/>
      <c r="G18" s="10">
        <f t="shared" si="1"/>
        <v>0</v>
      </c>
      <c r="H18" s="55"/>
      <c r="I18" s="10">
        <f t="shared" si="2"/>
        <v>0</v>
      </c>
      <c r="J18" s="55"/>
      <c r="K18" s="10">
        <f t="shared" si="3"/>
        <v>0</v>
      </c>
      <c r="L18" s="10">
        <f t="shared" si="4"/>
        <v>0</v>
      </c>
    </row>
    <row r="19" spans="1:12" x14ac:dyDescent="0.2">
      <c r="A19" s="56"/>
      <c r="B19" s="55"/>
      <c r="C19" s="55"/>
      <c r="D19" s="55">
        <v>0</v>
      </c>
      <c r="E19" s="10">
        <f t="shared" si="0"/>
        <v>0</v>
      </c>
      <c r="F19" s="55"/>
      <c r="G19" s="10">
        <f t="shared" si="1"/>
        <v>0</v>
      </c>
      <c r="H19" s="55"/>
      <c r="I19" s="10">
        <f t="shared" si="2"/>
        <v>0</v>
      </c>
      <c r="J19" s="55"/>
      <c r="K19" s="10">
        <f t="shared" si="3"/>
        <v>0</v>
      </c>
      <c r="L19" s="10">
        <f t="shared" si="4"/>
        <v>0</v>
      </c>
    </row>
    <row r="20" spans="1:12" x14ac:dyDescent="0.2">
      <c r="A20" s="56"/>
      <c r="B20" s="55"/>
      <c r="C20" s="55"/>
      <c r="D20" s="55">
        <v>0</v>
      </c>
      <c r="E20" s="10">
        <f t="shared" si="0"/>
        <v>0</v>
      </c>
      <c r="F20" s="55"/>
      <c r="G20" s="10">
        <f t="shared" si="1"/>
        <v>0</v>
      </c>
      <c r="H20" s="55"/>
      <c r="I20" s="10">
        <f t="shared" si="2"/>
        <v>0</v>
      </c>
      <c r="J20" s="55"/>
      <c r="K20" s="10">
        <f t="shared" si="3"/>
        <v>0</v>
      </c>
      <c r="L20" s="10">
        <f t="shared" si="4"/>
        <v>0</v>
      </c>
    </row>
    <row r="21" spans="1:12" x14ac:dyDescent="0.2">
      <c r="A21" s="56"/>
      <c r="B21" s="55"/>
      <c r="C21" s="55"/>
      <c r="D21" s="55">
        <v>0</v>
      </c>
      <c r="E21" s="10">
        <f t="shared" si="0"/>
        <v>0</v>
      </c>
      <c r="F21" s="55"/>
      <c r="G21" s="10">
        <f t="shared" si="1"/>
        <v>0</v>
      </c>
      <c r="H21" s="55"/>
      <c r="I21" s="10">
        <f t="shared" si="2"/>
        <v>0</v>
      </c>
      <c r="J21" s="55"/>
      <c r="K21" s="10">
        <f t="shared" si="3"/>
        <v>0</v>
      </c>
      <c r="L21" s="10">
        <f t="shared" si="4"/>
        <v>0</v>
      </c>
    </row>
    <row r="22" spans="1:12" x14ac:dyDescent="0.2">
      <c r="A22" s="56"/>
      <c r="B22" s="55"/>
      <c r="C22" s="55"/>
      <c r="D22" s="55">
        <v>0</v>
      </c>
      <c r="E22" s="10">
        <f t="shared" si="0"/>
        <v>0</v>
      </c>
      <c r="F22" s="55"/>
      <c r="G22" s="10">
        <f t="shared" si="1"/>
        <v>0</v>
      </c>
      <c r="H22" s="55"/>
      <c r="I22" s="10">
        <f t="shared" si="2"/>
        <v>0</v>
      </c>
      <c r="J22" s="55"/>
      <c r="K22" s="10">
        <f t="shared" si="3"/>
        <v>0</v>
      </c>
      <c r="L22" s="10">
        <f t="shared" si="4"/>
        <v>0</v>
      </c>
    </row>
    <row r="23" spans="1:12" x14ac:dyDescent="0.2">
      <c r="A23" s="56"/>
      <c r="B23" s="55"/>
      <c r="C23" s="55"/>
      <c r="D23" s="55">
        <v>0</v>
      </c>
      <c r="E23" s="10">
        <f t="shared" si="0"/>
        <v>0</v>
      </c>
      <c r="F23" s="55"/>
      <c r="G23" s="10">
        <f t="shared" si="1"/>
        <v>0</v>
      </c>
      <c r="H23" s="55"/>
      <c r="I23" s="10">
        <f t="shared" si="2"/>
        <v>0</v>
      </c>
      <c r="J23" s="55"/>
      <c r="K23" s="10">
        <f t="shared" si="3"/>
        <v>0</v>
      </c>
      <c r="L23" s="10">
        <f t="shared" si="4"/>
        <v>0</v>
      </c>
    </row>
    <row r="24" spans="1:12" x14ac:dyDescent="0.2">
      <c r="A24" s="56"/>
      <c r="B24" s="55"/>
      <c r="C24" s="55"/>
      <c r="D24" s="55">
        <v>0</v>
      </c>
      <c r="E24" s="10">
        <f t="shared" si="0"/>
        <v>0</v>
      </c>
      <c r="F24" s="55"/>
      <c r="G24" s="10">
        <f t="shared" si="1"/>
        <v>0</v>
      </c>
      <c r="H24" s="55"/>
      <c r="I24" s="10">
        <f t="shared" si="2"/>
        <v>0</v>
      </c>
      <c r="J24" s="55"/>
      <c r="K24" s="10">
        <f t="shared" si="3"/>
        <v>0</v>
      </c>
      <c r="L24" s="10">
        <f t="shared" si="4"/>
        <v>0</v>
      </c>
    </row>
    <row r="25" spans="1:12" x14ac:dyDescent="0.2">
      <c r="A25" s="24"/>
      <c r="B25" s="5" t="s">
        <v>0</v>
      </c>
      <c r="C25" s="10"/>
      <c r="D25" s="10"/>
      <c r="E25" s="7">
        <f>SUM(E5:E24)</f>
        <v>0</v>
      </c>
      <c r="F25" s="10"/>
      <c r="G25" s="7">
        <f>SUM(G5:G24)</f>
        <v>0</v>
      </c>
      <c r="H25" s="10"/>
      <c r="I25" s="7">
        <f>SUM(I5:I24)</f>
        <v>0</v>
      </c>
      <c r="J25" s="10"/>
      <c r="K25" s="7">
        <f>SUM(K5:K24)</f>
        <v>0</v>
      </c>
      <c r="L25" s="7">
        <f>SUM(L5:L24)</f>
        <v>0</v>
      </c>
    </row>
  </sheetData>
  <phoneticPr fontId="0" type="noConversion"/>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Line="0" autoPict="0" macro="[0]!Nambi8">
                <anchor moveWithCells="1" sizeWithCells="1">
                  <from>
                    <xdr:col>1</xdr:col>
                    <xdr:colOff>352425</xdr:colOff>
                    <xdr:row>27</xdr:row>
                    <xdr:rowOff>95250</xdr:rowOff>
                  </from>
                  <to>
                    <xdr:col>1</xdr:col>
                    <xdr:colOff>1866900</xdr:colOff>
                    <xdr:row>28</xdr:row>
                    <xdr:rowOff>123825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93"/>
  <sheetViews>
    <sheetView topLeftCell="A218" zoomScaleSheetLayoutView="100" workbookViewId="0">
      <selection activeCell="A244" sqref="A244"/>
    </sheetView>
  </sheetViews>
  <sheetFormatPr defaultRowHeight="12.75" x14ac:dyDescent="0.2"/>
  <cols>
    <col min="1" max="1" width="36.85546875" bestFit="1" customWidth="1"/>
    <col min="2" max="2" width="8.85546875" customWidth="1"/>
    <col min="3" max="3" width="6.28515625" style="66" customWidth="1"/>
    <col min="4" max="4" width="8.85546875" customWidth="1"/>
    <col min="5" max="5" width="7.42578125" style="66" customWidth="1"/>
    <col min="7" max="7" width="9.140625" style="66"/>
    <col min="8" max="8" width="9.7109375" bestFit="1" customWidth="1"/>
    <col min="9" max="9" width="9.140625" style="66"/>
    <col min="10" max="10" width="11" customWidth="1"/>
    <col min="12" max="12" width="12" customWidth="1"/>
  </cols>
  <sheetData>
    <row r="1" spans="1:12" x14ac:dyDescent="0.2">
      <c r="C1" s="158" t="s">
        <v>192</v>
      </c>
      <c r="D1" s="158"/>
      <c r="E1" s="159" t="s">
        <v>193</v>
      </c>
      <c r="F1" s="159"/>
      <c r="G1" s="159" t="s">
        <v>194</v>
      </c>
      <c r="H1" s="159"/>
      <c r="I1" s="159" t="s">
        <v>195</v>
      </c>
      <c r="J1" s="159"/>
    </row>
    <row r="2" spans="1:12" x14ac:dyDescent="0.2">
      <c r="A2" s="63" t="s">
        <v>170</v>
      </c>
      <c r="B2" s="61"/>
      <c r="C2" s="65" t="s">
        <v>189</v>
      </c>
      <c r="D2" s="61"/>
      <c r="E2" s="65" t="s">
        <v>171</v>
      </c>
      <c r="F2" s="62">
        <v>5210</v>
      </c>
      <c r="G2" s="62" t="s">
        <v>172</v>
      </c>
    </row>
    <row r="3" spans="1:12" x14ac:dyDescent="0.2">
      <c r="A3" t="s">
        <v>157</v>
      </c>
      <c r="B3" t="s">
        <v>52</v>
      </c>
      <c r="C3" s="66" t="s">
        <v>158</v>
      </c>
      <c r="D3" t="s">
        <v>159</v>
      </c>
      <c r="E3" s="66" t="s">
        <v>160</v>
      </c>
      <c r="F3" t="s">
        <v>159</v>
      </c>
      <c r="G3" s="66" t="s">
        <v>161</v>
      </c>
      <c r="H3" t="s">
        <v>159</v>
      </c>
      <c r="I3" s="66" t="s">
        <v>162</v>
      </c>
      <c r="J3" t="s">
        <v>159</v>
      </c>
      <c r="K3" t="s">
        <v>163</v>
      </c>
      <c r="L3" t="s">
        <v>164</v>
      </c>
    </row>
    <row r="4" spans="1:12" x14ac:dyDescent="0.2">
      <c r="A4" t="s">
        <v>166</v>
      </c>
      <c r="D4">
        <f>C4*B4</f>
        <v>0</v>
      </c>
      <c r="F4">
        <f>E4*B4</f>
        <v>0</v>
      </c>
      <c r="H4">
        <f>G4*B4</f>
        <v>0</v>
      </c>
      <c r="J4">
        <f>I4*B4</f>
        <v>0</v>
      </c>
      <c r="K4">
        <f t="shared" ref="K4:L8" si="0">C4+E4+G4+I4</f>
        <v>0</v>
      </c>
      <c r="L4">
        <f t="shared" si="0"/>
        <v>0</v>
      </c>
    </row>
    <row r="5" spans="1:12" x14ac:dyDescent="0.2">
      <c r="A5" t="s">
        <v>166</v>
      </c>
      <c r="D5">
        <f>C5*B5</f>
        <v>0</v>
      </c>
      <c r="F5">
        <f>E5*B5</f>
        <v>0</v>
      </c>
      <c r="H5">
        <f>G5*B5</f>
        <v>0</v>
      </c>
      <c r="J5">
        <f>I5*B5</f>
        <v>0</v>
      </c>
      <c r="K5">
        <f t="shared" si="0"/>
        <v>0</v>
      </c>
      <c r="L5">
        <f t="shared" si="0"/>
        <v>0</v>
      </c>
    </row>
    <row r="6" spans="1:12" x14ac:dyDescent="0.2">
      <c r="A6" t="s">
        <v>167</v>
      </c>
      <c r="D6">
        <f>C6*B6</f>
        <v>0</v>
      </c>
      <c r="F6">
        <f>E6*B6</f>
        <v>0</v>
      </c>
      <c r="H6">
        <f>G6*B6</f>
        <v>0</v>
      </c>
      <c r="J6">
        <f>I6*B6</f>
        <v>0</v>
      </c>
      <c r="K6">
        <f t="shared" si="0"/>
        <v>0</v>
      </c>
      <c r="L6">
        <f t="shared" si="0"/>
        <v>0</v>
      </c>
    </row>
    <row r="7" spans="1:12" x14ac:dyDescent="0.2">
      <c r="A7" t="s">
        <v>168</v>
      </c>
      <c r="D7">
        <f>C7*B7</f>
        <v>0</v>
      </c>
      <c r="F7">
        <f>E7*B7</f>
        <v>0</v>
      </c>
      <c r="H7">
        <f>G7*B7</f>
        <v>0</v>
      </c>
      <c r="J7">
        <f>I7*B7</f>
        <v>0</v>
      </c>
      <c r="K7">
        <f t="shared" si="0"/>
        <v>0</v>
      </c>
      <c r="L7">
        <f t="shared" si="0"/>
        <v>0</v>
      </c>
    </row>
    <row r="8" spans="1:12" x14ac:dyDescent="0.2">
      <c r="A8" t="s">
        <v>169</v>
      </c>
      <c r="D8">
        <f>C8*B8</f>
        <v>0</v>
      </c>
      <c r="F8">
        <f>E8*B8</f>
        <v>0</v>
      </c>
      <c r="H8">
        <f>G8*B8</f>
        <v>0</v>
      </c>
      <c r="J8">
        <f>I8*B8</f>
        <v>0</v>
      </c>
      <c r="K8">
        <f t="shared" si="0"/>
        <v>0</v>
      </c>
      <c r="L8">
        <f t="shared" si="0"/>
        <v>0</v>
      </c>
    </row>
    <row r="9" spans="1:12" x14ac:dyDescent="0.2">
      <c r="A9" t="s">
        <v>0</v>
      </c>
      <c r="D9">
        <f>SUM(D4:D8)</f>
        <v>0</v>
      </c>
      <c r="F9">
        <f>SUM(F4:F8)</f>
        <v>0</v>
      </c>
      <c r="H9">
        <f>SUM(H4:H8)</f>
        <v>0</v>
      </c>
      <c r="J9">
        <f>SUM(J4:J8)</f>
        <v>0</v>
      </c>
      <c r="K9">
        <f>SUM(K4:K8)</f>
        <v>0</v>
      </c>
      <c r="L9">
        <f>SUM(L4:L8)</f>
        <v>0</v>
      </c>
    </row>
    <row r="11" spans="1:12" x14ac:dyDescent="0.2">
      <c r="A11" s="63" t="s">
        <v>170</v>
      </c>
      <c r="B11" s="61"/>
      <c r="C11" s="65" t="s">
        <v>189</v>
      </c>
      <c r="D11" s="61"/>
      <c r="E11" s="65" t="s">
        <v>171</v>
      </c>
      <c r="F11" s="62">
        <v>5220</v>
      </c>
      <c r="G11" s="67" t="s">
        <v>173</v>
      </c>
    </row>
    <row r="12" spans="1:12" x14ac:dyDescent="0.2">
      <c r="A12" t="s">
        <v>157</v>
      </c>
      <c r="B12" t="s">
        <v>52</v>
      </c>
      <c r="C12" s="66" t="s">
        <v>158</v>
      </c>
      <c r="D12" t="s">
        <v>159</v>
      </c>
      <c r="E12" s="66" t="s">
        <v>160</v>
      </c>
      <c r="F12" t="s">
        <v>159</v>
      </c>
      <c r="G12" s="66" t="s">
        <v>161</v>
      </c>
      <c r="H12" t="s">
        <v>159</v>
      </c>
      <c r="I12" s="66" t="s">
        <v>162</v>
      </c>
      <c r="J12" t="s">
        <v>159</v>
      </c>
      <c r="K12" t="s">
        <v>163</v>
      </c>
      <c r="L12" t="s">
        <v>164</v>
      </c>
    </row>
    <row r="13" spans="1:12" x14ac:dyDescent="0.2">
      <c r="A13" t="s">
        <v>165</v>
      </c>
      <c r="D13">
        <f>C13*B13</f>
        <v>0</v>
      </c>
      <c r="F13">
        <f>E13*B13</f>
        <v>0</v>
      </c>
      <c r="H13">
        <f>G13*B13</f>
        <v>0</v>
      </c>
      <c r="J13">
        <f>I13*B13</f>
        <v>0</v>
      </c>
      <c r="K13">
        <f t="shared" ref="K13:L17" si="1">C13+E13+G13+I13</f>
        <v>0</v>
      </c>
      <c r="L13">
        <f t="shared" si="1"/>
        <v>0</v>
      </c>
    </row>
    <row r="14" spans="1:12" x14ac:dyDescent="0.2">
      <c r="A14" t="s">
        <v>166</v>
      </c>
      <c r="D14">
        <f>C14*B14</f>
        <v>0</v>
      </c>
      <c r="F14">
        <f>E14*B14</f>
        <v>0</v>
      </c>
      <c r="H14">
        <f>G14*B14</f>
        <v>0</v>
      </c>
      <c r="J14">
        <f>I14*B14</f>
        <v>0</v>
      </c>
      <c r="K14">
        <f t="shared" si="1"/>
        <v>0</v>
      </c>
      <c r="L14">
        <f t="shared" si="1"/>
        <v>0</v>
      </c>
    </row>
    <row r="15" spans="1:12" x14ac:dyDescent="0.2">
      <c r="A15" t="s">
        <v>167</v>
      </c>
      <c r="D15">
        <f>C15*B15</f>
        <v>0</v>
      </c>
      <c r="F15">
        <f>E15*B15</f>
        <v>0</v>
      </c>
      <c r="H15">
        <f>G15*B15</f>
        <v>0</v>
      </c>
      <c r="J15">
        <f>I15*B15</f>
        <v>0</v>
      </c>
      <c r="K15">
        <f t="shared" si="1"/>
        <v>0</v>
      </c>
      <c r="L15">
        <f t="shared" si="1"/>
        <v>0</v>
      </c>
    </row>
    <row r="16" spans="1:12" x14ac:dyDescent="0.2">
      <c r="A16" t="s">
        <v>168</v>
      </c>
      <c r="D16">
        <f>C16*B16</f>
        <v>0</v>
      </c>
      <c r="F16">
        <f>E16*B16</f>
        <v>0</v>
      </c>
      <c r="H16">
        <f>G16*B16</f>
        <v>0</v>
      </c>
      <c r="J16">
        <f>I16*B16</f>
        <v>0</v>
      </c>
      <c r="K16">
        <f t="shared" si="1"/>
        <v>0</v>
      </c>
      <c r="L16">
        <f t="shared" si="1"/>
        <v>0</v>
      </c>
    </row>
    <row r="17" spans="1:12" x14ac:dyDescent="0.2">
      <c r="A17" t="s">
        <v>169</v>
      </c>
      <c r="D17">
        <f>C17*B17</f>
        <v>0</v>
      </c>
      <c r="F17">
        <f>E17*B17</f>
        <v>0</v>
      </c>
      <c r="H17">
        <f>G17*B17</f>
        <v>0</v>
      </c>
      <c r="J17">
        <f>I17*B17</f>
        <v>0</v>
      </c>
      <c r="K17">
        <f t="shared" si="1"/>
        <v>0</v>
      </c>
      <c r="L17">
        <f t="shared" si="1"/>
        <v>0</v>
      </c>
    </row>
    <row r="18" spans="1:12" x14ac:dyDescent="0.2">
      <c r="A18" t="s">
        <v>0</v>
      </c>
      <c r="D18">
        <f>SUM(D13:D17)</f>
        <v>0</v>
      </c>
      <c r="F18">
        <f>SUM(F13:F17)</f>
        <v>0</v>
      </c>
      <c r="H18">
        <f>SUM(H13:H17)</f>
        <v>0</v>
      </c>
      <c r="J18">
        <f>SUM(J13:J17)</f>
        <v>0</v>
      </c>
      <c r="K18">
        <f>SUM(K13:K17)</f>
        <v>0</v>
      </c>
      <c r="L18">
        <f>SUM(L13:L17)</f>
        <v>0</v>
      </c>
    </row>
    <row r="20" spans="1:12" x14ac:dyDescent="0.2">
      <c r="A20" s="63" t="s">
        <v>170</v>
      </c>
      <c r="B20" s="61"/>
      <c r="C20" s="65" t="s">
        <v>189</v>
      </c>
      <c r="D20" s="61"/>
      <c r="E20" s="65" t="s">
        <v>171</v>
      </c>
      <c r="F20" s="62">
        <v>5230</v>
      </c>
      <c r="G20" s="68" t="s">
        <v>174</v>
      </c>
    </row>
    <row r="21" spans="1:12" x14ac:dyDescent="0.2">
      <c r="A21" t="s">
        <v>157</v>
      </c>
      <c r="B21" t="s">
        <v>52</v>
      </c>
      <c r="C21" s="66" t="s">
        <v>158</v>
      </c>
      <c r="D21" t="s">
        <v>159</v>
      </c>
      <c r="E21" s="66" t="s">
        <v>160</v>
      </c>
      <c r="F21" t="s">
        <v>159</v>
      </c>
      <c r="G21" s="66" t="s">
        <v>161</v>
      </c>
      <c r="H21" t="s">
        <v>159</v>
      </c>
      <c r="I21" s="66" t="s">
        <v>162</v>
      </c>
      <c r="J21" t="s">
        <v>159</v>
      </c>
      <c r="K21" t="s">
        <v>163</v>
      </c>
      <c r="L21" t="s">
        <v>164</v>
      </c>
    </row>
    <row r="22" spans="1:12" x14ac:dyDescent="0.2">
      <c r="A22" t="s">
        <v>332</v>
      </c>
      <c r="B22">
        <v>3500</v>
      </c>
      <c r="C22" s="66">
        <v>1</v>
      </c>
      <c r="D22">
        <f>C22*B22</f>
        <v>3500</v>
      </c>
      <c r="F22">
        <f>E22*B22</f>
        <v>0</v>
      </c>
      <c r="H22">
        <f>G22*B22</f>
        <v>0</v>
      </c>
      <c r="J22">
        <f>I22*B22</f>
        <v>0</v>
      </c>
      <c r="K22">
        <f t="shared" ref="K22:L26" si="2">C22+E22+G22+I22</f>
        <v>1</v>
      </c>
      <c r="L22">
        <f t="shared" si="2"/>
        <v>3500</v>
      </c>
    </row>
    <row r="23" spans="1:12" x14ac:dyDescent="0.2">
      <c r="A23" t="s">
        <v>333</v>
      </c>
      <c r="B23">
        <v>1000</v>
      </c>
      <c r="C23" s="66">
        <v>1</v>
      </c>
      <c r="D23">
        <f>C23*B23</f>
        <v>1000</v>
      </c>
      <c r="F23">
        <f>E23*B23</f>
        <v>0</v>
      </c>
      <c r="H23">
        <f>G23*B23</f>
        <v>0</v>
      </c>
      <c r="J23">
        <f>I23*B23</f>
        <v>0</v>
      </c>
      <c r="K23">
        <f t="shared" si="2"/>
        <v>1</v>
      </c>
      <c r="L23">
        <f t="shared" si="2"/>
        <v>1000</v>
      </c>
    </row>
    <row r="24" spans="1:12" x14ac:dyDescent="0.2">
      <c r="A24" t="s">
        <v>167</v>
      </c>
      <c r="D24">
        <f>C24*B24</f>
        <v>0</v>
      </c>
      <c r="F24">
        <f>E24*B24</f>
        <v>0</v>
      </c>
      <c r="H24">
        <f>G24*B24</f>
        <v>0</v>
      </c>
      <c r="J24">
        <f>I24*B24</f>
        <v>0</v>
      </c>
      <c r="K24">
        <f t="shared" si="2"/>
        <v>0</v>
      </c>
      <c r="L24">
        <f t="shared" si="2"/>
        <v>0</v>
      </c>
    </row>
    <row r="25" spans="1:12" x14ac:dyDescent="0.2">
      <c r="A25" t="s">
        <v>168</v>
      </c>
      <c r="D25">
        <f>C25*B25</f>
        <v>0</v>
      </c>
      <c r="F25">
        <f>E25*B25</f>
        <v>0</v>
      </c>
      <c r="H25">
        <f>G25*B25</f>
        <v>0</v>
      </c>
      <c r="J25">
        <f>I25*B25</f>
        <v>0</v>
      </c>
      <c r="K25">
        <f t="shared" si="2"/>
        <v>0</v>
      </c>
      <c r="L25">
        <f t="shared" si="2"/>
        <v>0</v>
      </c>
    </row>
    <row r="26" spans="1:12" x14ac:dyDescent="0.2">
      <c r="A26" t="s">
        <v>169</v>
      </c>
      <c r="D26">
        <f>C26*B26</f>
        <v>0</v>
      </c>
      <c r="F26">
        <f>E26*B26</f>
        <v>0</v>
      </c>
      <c r="H26">
        <f>G26*B26</f>
        <v>0</v>
      </c>
      <c r="J26">
        <f>I26*B26</f>
        <v>0</v>
      </c>
      <c r="K26">
        <f t="shared" si="2"/>
        <v>0</v>
      </c>
      <c r="L26">
        <f t="shared" si="2"/>
        <v>0</v>
      </c>
    </row>
    <row r="27" spans="1:12" x14ac:dyDescent="0.2">
      <c r="A27" t="s">
        <v>0</v>
      </c>
      <c r="D27">
        <f>SUM(D22:D26)</f>
        <v>4500</v>
      </c>
      <c r="F27">
        <f>SUM(F22:F26)</f>
        <v>0</v>
      </c>
      <c r="H27">
        <f>SUM(H22:H26)</f>
        <v>0</v>
      </c>
      <c r="J27">
        <f>SUM(J22:J26)</f>
        <v>0</v>
      </c>
      <c r="K27">
        <f>SUM(K22:K26)</f>
        <v>2</v>
      </c>
      <c r="L27">
        <f>SUM(L22:L26)</f>
        <v>4500</v>
      </c>
    </row>
    <row r="29" spans="1:12" x14ac:dyDescent="0.2">
      <c r="A29" s="63" t="s">
        <v>170</v>
      </c>
      <c r="B29" s="64"/>
      <c r="C29" s="65" t="s">
        <v>189</v>
      </c>
      <c r="D29" s="64"/>
      <c r="E29" s="65" t="s">
        <v>171</v>
      </c>
      <c r="F29" s="62">
        <v>5240</v>
      </c>
      <c r="G29" s="67" t="s">
        <v>177</v>
      </c>
    </row>
    <row r="30" spans="1:12" x14ac:dyDescent="0.2">
      <c r="A30" t="s">
        <v>157</v>
      </c>
      <c r="B30" t="s">
        <v>52</v>
      </c>
      <c r="C30" s="66" t="s">
        <v>158</v>
      </c>
      <c r="D30" t="s">
        <v>159</v>
      </c>
      <c r="E30" s="66" t="s">
        <v>160</v>
      </c>
      <c r="F30" t="s">
        <v>159</v>
      </c>
      <c r="G30" s="66" t="s">
        <v>161</v>
      </c>
      <c r="H30" t="s">
        <v>159</v>
      </c>
      <c r="I30" s="66" t="s">
        <v>162</v>
      </c>
      <c r="J30" t="s">
        <v>159</v>
      </c>
      <c r="K30" t="s">
        <v>163</v>
      </c>
      <c r="L30" t="s">
        <v>164</v>
      </c>
    </row>
    <row r="31" spans="1:12" x14ac:dyDescent="0.2">
      <c r="A31" t="s">
        <v>287</v>
      </c>
      <c r="B31">
        <v>0</v>
      </c>
      <c r="D31">
        <f>C31*B31</f>
        <v>0</v>
      </c>
      <c r="F31">
        <f>E31*B31</f>
        <v>0</v>
      </c>
      <c r="H31">
        <f>G31*B31</f>
        <v>0</v>
      </c>
      <c r="J31">
        <f>I31*B31</f>
        <v>0</v>
      </c>
      <c r="K31">
        <f t="shared" ref="K31:L35" si="3">C31+E31+G31+I31</f>
        <v>0</v>
      </c>
      <c r="L31">
        <f t="shared" si="3"/>
        <v>0</v>
      </c>
    </row>
    <row r="32" spans="1:12" x14ac:dyDescent="0.2">
      <c r="A32" t="s">
        <v>166</v>
      </c>
      <c r="D32">
        <f>C32*B32</f>
        <v>0</v>
      </c>
      <c r="F32">
        <f>E32*B32</f>
        <v>0</v>
      </c>
      <c r="H32">
        <f>G32*B32</f>
        <v>0</v>
      </c>
      <c r="J32">
        <f>I32*B32</f>
        <v>0</v>
      </c>
      <c r="K32">
        <f t="shared" si="3"/>
        <v>0</v>
      </c>
      <c r="L32">
        <f t="shared" si="3"/>
        <v>0</v>
      </c>
    </row>
    <row r="33" spans="1:12" x14ac:dyDescent="0.2">
      <c r="A33" t="s">
        <v>167</v>
      </c>
      <c r="D33">
        <f>C33*B33</f>
        <v>0</v>
      </c>
      <c r="F33">
        <f>E33*B33</f>
        <v>0</v>
      </c>
      <c r="H33">
        <f>G33*B33</f>
        <v>0</v>
      </c>
      <c r="J33">
        <f>I33*B33</f>
        <v>0</v>
      </c>
      <c r="K33">
        <f t="shared" si="3"/>
        <v>0</v>
      </c>
      <c r="L33">
        <f t="shared" si="3"/>
        <v>0</v>
      </c>
    </row>
    <row r="34" spans="1:12" x14ac:dyDescent="0.2">
      <c r="A34" t="s">
        <v>168</v>
      </c>
      <c r="D34">
        <f>C34*B34</f>
        <v>0</v>
      </c>
      <c r="F34">
        <f>E34*B34</f>
        <v>0</v>
      </c>
      <c r="H34">
        <f>G34*B34</f>
        <v>0</v>
      </c>
      <c r="J34">
        <f>I34*B34</f>
        <v>0</v>
      </c>
      <c r="K34">
        <f t="shared" si="3"/>
        <v>0</v>
      </c>
      <c r="L34">
        <f t="shared" si="3"/>
        <v>0</v>
      </c>
    </row>
    <row r="35" spans="1:12" x14ac:dyDescent="0.2">
      <c r="A35" t="s">
        <v>169</v>
      </c>
      <c r="D35">
        <f>C35*B35</f>
        <v>0</v>
      </c>
      <c r="F35">
        <f>E35*B35</f>
        <v>0</v>
      </c>
      <c r="H35">
        <f>G35*B35</f>
        <v>0</v>
      </c>
      <c r="J35">
        <f>I35*B35</f>
        <v>0</v>
      </c>
      <c r="K35">
        <f t="shared" si="3"/>
        <v>0</v>
      </c>
      <c r="L35">
        <f t="shared" si="3"/>
        <v>0</v>
      </c>
    </row>
    <row r="36" spans="1:12" x14ac:dyDescent="0.2">
      <c r="A36" t="s">
        <v>0</v>
      </c>
      <c r="D36">
        <f>SUM(D31:D35)</f>
        <v>0</v>
      </c>
      <c r="F36">
        <f>SUM(F31:F35)</f>
        <v>0</v>
      </c>
      <c r="H36">
        <f>SUM(H31:H35)</f>
        <v>0</v>
      </c>
      <c r="J36">
        <f>SUM(J31:J35)</f>
        <v>0</v>
      </c>
      <c r="K36">
        <f>SUM(K31:K35)</f>
        <v>0</v>
      </c>
      <c r="L36">
        <f>SUM(L31:L35)</f>
        <v>0</v>
      </c>
    </row>
    <row r="38" spans="1:12" x14ac:dyDescent="0.2">
      <c r="A38" s="63" t="s">
        <v>170</v>
      </c>
      <c r="B38" s="61"/>
      <c r="C38" s="65" t="s">
        <v>189</v>
      </c>
      <c r="D38" s="61"/>
      <c r="E38" s="65" t="s">
        <v>171</v>
      </c>
      <c r="F38" s="62">
        <v>5250</v>
      </c>
      <c r="G38" s="68" t="s">
        <v>176</v>
      </c>
    </row>
    <row r="39" spans="1:12" x14ac:dyDescent="0.2">
      <c r="A39" t="s">
        <v>157</v>
      </c>
      <c r="B39" t="s">
        <v>52</v>
      </c>
      <c r="C39" s="66" t="s">
        <v>158</v>
      </c>
      <c r="D39" t="s">
        <v>159</v>
      </c>
      <c r="E39" s="66" t="s">
        <v>160</v>
      </c>
      <c r="F39" t="s">
        <v>159</v>
      </c>
      <c r="G39" s="66" t="s">
        <v>161</v>
      </c>
      <c r="H39" t="s">
        <v>159</v>
      </c>
      <c r="I39" s="66" t="s">
        <v>162</v>
      </c>
      <c r="J39" t="s">
        <v>159</v>
      </c>
      <c r="K39" t="s">
        <v>163</v>
      </c>
      <c r="L39" t="s">
        <v>164</v>
      </c>
    </row>
    <row r="40" spans="1:12" x14ac:dyDescent="0.2">
      <c r="A40" t="s">
        <v>165</v>
      </c>
      <c r="D40">
        <f>C40*B40</f>
        <v>0</v>
      </c>
      <c r="F40">
        <f>E40*B40</f>
        <v>0</v>
      </c>
      <c r="H40">
        <f>G40*B40</f>
        <v>0</v>
      </c>
      <c r="J40">
        <f>I40*B40</f>
        <v>0</v>
      </c>
      <c r="K40">
        <f t="shared" ref="K40:L44" si="4">C40+E40+G40+I40</f>
        <v>0</v>
      </c>
      <c r="L40">
        <f t="shared" si="4"/>
        <v>0</v>
      </c>
    </row>
    <row r="41" spans="1:12" x14ac:dyDescent="0.2">
      <c r="A41" t="s">
        <v>166</v>
      </c>
      <c r="D41">
        <f>C41*B41</f>
        <v>0</v>
      </c>
      <c r="F41">
        <f>E41*B41</f>
        <v>0</v>
      </c>
      <c r="H41">
        <f>G41*B41</f>
        <v>0</v>
      </c>
      <c r="J41">
        <f>I41*B41</f>
        <v>0</v>
      </c>
      <c r="K41">
        <f t="shared" si="4"/>
        <v>0</v>
      </c>
      <c r="L41">
        <f t="shared" si="4"/>
        <v>0</v>
      </c>
    </row>
    <row r="42" spans="1:12" x14ac:dyDescent="0.2">
      <c r="A42" t="s">
        <v>167</v>
      </c>
      <c r="D42">
        <f>C42*B42</f>
        <v>0</v>
      </c>
      <c r="F42">
        <f>E42*B42</f>
        <v>0</v>
      </c>
      <c r="H42">
        <f>G42*B42</f>
        <v>0</v>
      </c>
      <c r="J42">
        <f>I42*B42</f>
        <v>0</v>
      </c>
      <c r="K42">
        <f t="shared" si="4"/>
        <v>0</v>
      </c>
      <c r="L42">
        <f t="shared" si="4"/>
        <v>0</v>
      </c>
    </row>
    <row r="43" spans="1:12" x14ac:dyDescent="0.2">
      <c r="A43" t="s">
        <v>168</v>
      </c>
      <c r="D43">
        <f>C43*B43</f>
        <v>0</v>
      </c>
      <c r="F43">
        <f>E43*B43</f>
        <v>0</v>
      </c>
      <c r="H43">
        <f>G43*B43</f>
        <v>0</v>
      </c>
      <c r="J43">
        <f>I43*B43</f>
        <v>0</v>
      </c>
      <c r="K43">
        <f t="shared" si="4"/>
        <v>0</v>
      </c>
      <c r="L43">
        <f t="shared" si="4"/>
        <v>0</v>
      </c>
    </row>
    <row r="44" spans="1:12" x14ac:dyDescent="0.2">
      <c r="A44" t="s">
        <v>169</v>
      </c>
      <c r="D44">
        <f>C44*B44</f>
        <v>0</v>
      </c>
      <c r="F44">
        <f>E44*B44</f>
        <v>0</v>
      </c>
      <c r="H44">
        <f>G44*B44</f>
        <v>0</v>
      </c>
      <c r="J44">
        <f>I44*B44</f>
        <v>0</v>
      </c>
      <c r="K44">
        <f t="shared" si="4"/>
        <v>0</v>
      </c>
      <c r="L44">
        <f t="shared" si="4"/>
        <v>0</v>
      </c>
    </row>
    <row r="45" spans="1:12" x14ac:dyDescent="0.2">
      <c r="A45" t="s">
        <v>0</v>
      </c>
      <c r="D45">
        <f>SUM(D40:D44)</f>
        <v>0</v>
      </c>
      <c r="F45">
        <f>SUM(F40:F44)</f>
        <v>0</v>
      </c>
      <c r="H45">
        <f>SUM(H40:H44)</f>
        <v>0</v>
      </c>
      <c r="J45">
        <f>SUM(J40:J44)</f>
        <v>0</v>
      </c>
      <c r="K45">
        <f>SUM(K40:K44)</f>
        <v>0</v>
      </c>
      <c r="L45">
        <f>SUM(L40:L44)</f>
        <v>0</v>
      </c>
    </row>
    <row r="47" spans="1:12" x14ac:dyDescent="0.2">
      <c r="A47" s="63" t="s">
        <v>170</v>
      </c>
      <c r="B47" s="61"/>
      <c r="C47" s="65" t="s">
        <v>189</v>
      </c>
      <c r="D47" s="61"/>
      <c r="E47" s="65" t="s">
        <v>171</v>
      </c>
      <c r="F47" s="62">
        <v>5260</v>
      </c>
      <c r="G47" s="68" t="s">
        <v>175</v>
      </c>
    </row>
    <row r="48" spans="1:12" x14ac:dyDescent="0.2">
      <c r="A48" t="s">
        <v>157</v>
      </c>
      <c r="B48" t="s">
        <v>52</v>
      </c>
      <c r="C48" s="66" t="s">
        <v>158</v>
      </c>
      <c r="D48" t="s">
        <v>159</v>
      </c>
      <c r="E48" s="66" t="s">
        <v>160</v>
      </c>
      <c r="F48" t="s">
        <v>159</v>
      </c>
      <c r="G48" s="66" t="s">
        <v>161</v>
      </c>
      <c r="H48" t="s">
        <v>159</v>
      </c>
      <c r="I48" s="66" t="s">
        <v>162</v>
      </c>
      <c r="J48" t="s">
        <v>159</v>
      </c>
      <c r="K48" t="s">
        <v>163</v>
      </c>
      <c r="L48" t="s">
        <v>164</v>
      </c>
    </row>
    <row r="49" spans="1:12" x14ac:dyDescent="0.2">
      <c r="A49" t="s">
        <v>165</v>
      </c>
      <c r="C49" s="66">
        <v>0</v>
      </c>
      <c r="D49">
        <f>C49*B49</f>
        <v>0</v>
      </c>
      <c r="F49">
        <f>E49*B49</f>
        <v>0</v>
      </c>
      <c r="H49">
        <f>G49*B49</f>
        <v>0</v>
      </c>
      <c r="J49">
        <f>I49*B49</f>
        <v>0</v>
      </c>
      <c r="K49">
        <f t="shared" ref="K49:L53" si="5">C49+E49+G49+I49</f>
        <v>0</v>
      </c>
      <c r="L49">
        <f t="shared" si="5"/>
        <v>0</v>
      </c>
    </row>
    <row r="50" spans="1:12" x14ac:dyDescent="0.2">
      <c r="A50" t="s">
        <v>166</v>
      </c>
      <c r="C50" s="66">
        <v>0</v>
      </c>
      <c r="D50">
        <f>C50*B50</f>
        <v>0</v>
      </c>
      <c r="F50">
        <f>E50*B50</f>
        <v>0</v>
      </c>
      <c r="H50">
        <f>G50*B50</f>
        <v>0</v>
      </c>
      <c r="J50">
        <f>I50*B50</f>
        <v>0</v>
      </c>
      <c r="K50">
        <f t="shared" si="5"/>
        <v>0</v>
      </c>
      <c r="L50">
        <f t="shared" si="5"/>
        <v>0</v>
      </c>
    </row>
    <row r="51" spans="1:12" x14ac:dyDescent="0.2">
      <c r="A51" t="s">
        <v>167</v>
      </c>
      <c r="C51" s="66">
        <v>0</v>
      </c>
      <c r="D51">
        <f>C51*B51</f>
        <v>0</v>
      </c>
      <c r="F51">
        <f>E51*B51</f>
        <v>0</v>
      </c>
      <c r="H51">
        <f>G51*B51</f>
        <v>0</v>
      </c>
      <c r="J51">
        <f>I51*B51</f>
        <v>0</v>
      </c>
      <c r="K51">
        <f t="shared" si="5"/>
        <v>0</v>
      </c>
      <c r="L51">
        <f t="shared" si="5"/>
        <v>0</v>
      </c>
    </row>
    <row r="52" spans="1:12" x14ac:dyDescent="0.2">
      <c r="A52" t="s">
        <v>168</v>
      </c>
      <c r="C52" s="66">
        <v>0</v>
      </c>
      <c r="D52">
        <f>C52*B52</f>
        <v>0</v>
      </c>
      <c r="F52">
        <f>E52*B52</f>
        <v>0</v>
      </c>
      <c r="H52">
        <f>G52*B52</f>
        <v>0</v>
      </c>
      <c r="J52">
        <f>I52*B52</f>
        <v>0</v>
      </c>
      <c r="K52">
        <f t="shared" si="5"/>
        <v>0</v>
      </c>
      <c r="L52">
        <f t="shared" si="5"/>
        <v>0</v>
      </c>
    </row>
    <row r="53" spans="1:12" x14ac:dyDescent="0.2">
      <c r="A53" t="s">
        <v>169</v>
      </c>
      <c r="D53">
        <f>C53*B53</f>
        <v>0</v>
      </c>
      <c r="F53">
        <f>E53*B53</f>
        <v>0</v>
      </c>
      <c r="H53">
        <f>G53*B53</f>
        <v>0</v>
      </c>
      <c r="J53">
        <f>I53*B53</f>
        <v>0</v>
      </c>
      <c r="K53">
        <f t="shared" si="5"/>
        <v>0</v>
      </c>
      <c r="L53">
        <f t="shared" si="5"/>
        <v>0</v>
      </c>
    </row>
    <row r="54" spans="1:12" x14ac:dyDescent="0.2">
      <c r="A54" t="s">
        <v>0</v>
      </c>
      <c r="D54">
        <f>SUM(D49:D53)</f>
        <v>0</v>
      </c>
      <c r="F54">
        <f>SUM(F49:F53)</f>
        <v>0</v>
      </c>
      <c r="H54">
        <f>SUM(H49:H53)</f>
        <v>0</v>
      </c>
      <c r="J54">
        <f>SUM(J49:J53)</f>
        <v>0</v>
      </c>
      <c r="K54">
        <f>SUM(K49:K53)</f>
        <v>0</v>
      </c>
      <c r="L54">
        <f>SUM(L49:L53)</f>
        <v>0</v>
      </c>
    </row>
    <row r="56" spans="1:12" x14ac:dyDescent="0.2">
      <c r="A56" s="63" t="s">
        <v>170</v>
      </c>
      <c r="B56" s="61"/>
      <c r="C56" s="65" t="s">
        <v>189</v>
      </c>
      <c r="D56" s="61"/>
      <c r="E56" s="65" t="s">
        <v>171</v>
      </c>
      <c r="F56" s="62">
        <v>5300</v>
      </c>
      <c r="G56" s="68" t="s">
        <v>178</v>
      </c>
    </row>
    <row r="57" spans="1:12" x14ac:dyDescent="0.2">
      <c r="A57" t="s">
        <v>157</v>
      </c>
      <c r="B57" t="s">
        <v>52</v>
      </c>
      <c r="C57" s="66" t="s">
        <v>158</v>
      </c>
      <c r="D57" t="s">
        <v>159</v>
      </c>
      <c r="E57" s="66" t="s">
        <v>160</v>
      </c>
      <c r="F57" t="s">
        <v>159</v>
      </c>
      <c r="G57" s="66" t="s">
        <v>161</v>
      </c>
      <c r="H57" t="s">
        <v>159</v>
      </c>
      <c r="I57" s="66" t="s">
        <v>162</v>
      </c>
      <c r="J57" t="s">
        <v>159</v>
      </c>
      <c r="K57" t="s">
        <v>163</v>
      </c>
      <c r="L57" t="s">
        <v>164</v>
      </c>
    </row>
    <row r="58" spans="1:12" x14ac:dyDescent="0.2">
      <c r="A58" t="s">
        <v>165</v>
      </c>
      <c r="D58">
        <f>C58*B58</f>
        <v>0</v>
      </c>
      <c r="F58">
        <f>E58*B58</f>
        <v>0</v>
      </c>
      <c r="H58">
        <f>G58*B58</f>
        <v>0</v>
      </c>
      <c r="J58">
        <f>I58*B58</f>
        <v>0</v>
      </c>
      <c r="K58">
        <f t="shared" ref="K58:L62" si="6">C58+E58+G58+I58</f>
        <v>0</v>
      </c>
      <c r="L58">
        <f t="shared" si="6"/>
        <v>0</v>
      </c>
    </row>
    <row r="59" spans="1:12" x14ac:dyDescent="0.2">
      <c r="A59" t="s">
        <v>166</v>
      </c>
      <c r="D59">
        <f>C59*B59</f>
        <v>0</v>
      </c>
      <c r="F59">
        <f>E59*B59</f>
        <v>0</v>
      </c>
      <c r="H59">
        <f>G59*B59</f>
        <v>0</v>
      </c>
      <c r="J59">
        <f>I59*B59</f>
        <v>0</v>
      </c>
      <c r="K59">
        <f t="shared" si="6"/>
        <v>0</v>
      </c>
      <c r="L59">
        <f t="shared" si="6"/>
        <v>0</v>
      </c>
    </row>
    <row r="60" spans="1:12" x14ac:dyDescent="0.2">
      <c r="A60" t="s">
        <v>167</v>
      </c>
      <c r="D60">
        <f>C60*B60</f>
        <v>0</v>
      </c>
      <c r="F60">
        <f>E60*B60</f>
        <v>0</v>
      </c>
      <c r="H60">
        <f>G60*B60</f>
        <v>0</v>
      </c>
      <c r="J60">
        <f>I60*B60</f>
        <v>0</v>
      </c>
      <c r="K60">
        <f t="shared" si="6"/>
        <v>0</v>
      </c>
      <c r="L60">
        <f t="shared" si="6"/>
        <v>0</v>
      </c>
    </row>
    <row r="61" spans="1:12" x14ac:dyDescent="0.2">
      <c r="A61" t="s">
        <v>168</v>
      </c>
      <c r="D61">
        <f>C61*B61</f>
        <v>0</v>
      </c>
      <c r="F61">
        <f>E61*B61</f>
        <v>0</v>
      </c>
      <c r="H61">
        <f>G61*B61</f>
        <v>0</v>
      </c>
      <c r="J61">
        <f>I61*B61</f>
        <v>0</v>
      </c>
      <c r="K61">
        <f t="shared" si="6"/>
        <v>0</v>
      </c>
      <c r="L61">
        <f t="shared" si="6"/>
        <v>0</v>
      </c>
    </row>
    <row r="62" spans="1:12" x14ac:dyDescent="0.2">
      <c r="A62" t="s">
        <v>169</v>
      </c>
      <c r="D62">
        <f>C62*B62</f>
        <v>0</v>
      </c>
      <c r="F62">
        <f>E62*B62</f>
        <v>0</v>
      </c>
      <c r="H62">
        <f>G62*B62</f>
        <v>0</v>
      </c>
      <c r="J62">
        <f>I62*B62</f>
        <v>0</v>
      </c>
      <c r="K62">
        <f t="shared" si="6"/>
        <v>0</v>
      </c>
      <c r="L62">
        <f t="shared" si="6"/>
        <v>0</v>
      </c>
    </row>
    <row r="63" spans="1:12" x14ac:dyDescent="0.2">
      <c r="A63" t="s">
        <v>0</v>
      </c>
      <c r="D63">
        <f>SUM(D58:D62)</f>
        <v>0</v>
      </c>
      <c r="F63">
        <f>SUM(F58:F62)</f>
        <v>0</v>
      </c>
      <c r="H63">
        <f>SUM(H58:H62)</f>
        <v>0</v>
      </c>
      <c r="J63">
        <f>SUM(J58:J62)</f>
        <v>0</v>
      </c>
      <c r="K63">
        <f>SUM(K58:K62)</f>
        <v>0</v>
      </c>
      <c r="L63">
        <f>SUM(L58:L62)</f>
        <v>0</v>
      </c>
    </row>
    <row r="65" spans="1:12" x14ac:dyDescent="0.2">
      <c r="A65" s="63" t="s">
        <v>170</v>
      </c>
      <c r="B65" s="61"/>
      <c r="C65" s="65" t="s">
        <v>189</v>
      </c>
      <c r="D65" s="61"/>
      <c r="E65" s="65" t="s">
        <v>171</v>
      </c>
      <c r="F65" s="62">
        <v>5301</v>
      </c>
      <c r="G65" s="68" t="s">
        <v>179</v>
      </c>
    </row>
    <row r="66" spans="1:12" x14ac:dyDescent="0.2">
      <c r="A66" t="s">
        <v>157</v>
      </c>
      <c r="B66" t="s">
        <v>52</v>
      </c>
      <c r="C66" s="66" t="s">
        <v>158</v>
      </c>
      <c r="D66" t="s">
        <v>159</v>
      </c>
      <c r="E66" s="66" t="s">
        <v>160</v>
      </c>
      <c r="F66" t="s">
        <v>159</v>
      </c>
      <c r="G66" s="66" t="s">
        <v>161</v>
      </c>
      <c r="H66" t="s">
        <v>159</v>
      </c>
      <c r="I66" s="66" t="s">
        <v>162</v>
      </c>
      <c r="J66" t="s">
        <v>159</v>
      </c>
      <c r="K66" t="s">
        <v>163</v>
      </c>
      <c r="L66" t="s">
        <v>164</v>
      </c>
    </row>
    <row r="67" spans="1:12" x14ac:dyDescent="0.2">
      <c r="A67" t="s">
        <v>165</v>
      </c>
      <c r="D67">
        <f>C67*B67</f>
        <v>0</v>
      </c>
      <c r="F67">
        <f>E67*B67</f>
        <v>0</v>
      </c>
      <c r="H67">
        <f>G67*B67</f>
        <v>0</v>
      </c>
      <c r="J67">
        <f>I67*B67</f>
        <v>0</v>
      </c>
      <c r="K67">
        <f t="shared" ref="K67:L71" si="7">C67+E67+G67+I67</f>
        <v>0</v>
      </c>
      <c r="L67">
        <f t="shared" si="7"/>
        <v>0</v>
      </c>
    </row>
    <row r="68" spans="1:12" x14ac:dyDescent="0.2">
      <c r="A68" t="s">
        <v>166</v>
      </c>
      <c r="D68">
        <f>C68*B68</f>
        <v>0</v>
      </c>
      <c r="F68">
        <f>E68*B68</f>
        <v>0</v>
      </c>
      <c r="H68">
        <f>G68*B68</f>
        <v>0</v>
      </c>
      <c r="J68">
        <f>I68*B68</f>
        <v>0</v>
      </c>
      <c r="K68">
        <f t="shared" si="7"/>
        <v>0</v>
      </c>
      <c r="L68">
        <f t="shared" si="7"/>
        <v>0</v>
      </c>
    </row>
    <row r="69" spans="1:12" x14ac:dyDescent="0.2">
      <c r="A69" t="s">
        <v>167</v>
      </c>
      <c r="D69">
        <f>C69*B69</f>
        <v>0</v>
      </c>
      <c r="F69">
        <f>E69*B69</f>
        <v>0</v>
      </c>
      <c r="H69">
        <f>G69*B69</f>
        <v>0</v>
      </c>
      <c r="J69">
        <f>I69*B69</f>
        <v>0</v>
      </c>
      <c r="K69">
        <f t="shared" si="7"/>
        <v>0</v>
      </c>
      <c r="L69">
        <f t="shared" si="7"/>
        <v>0</v>
      </c>
    </row>
    <row r="70" spans="1:12" x14ac:dyDescent="0.2">
      <c r="A70" t="s">
        <v>168</v>
      </c>
      <c r="D70">
        <f>C70*B70</f>
        <v>0</v>
      </c>
      <c r="F70">
        <f>E70*B70</f>
        <v>0</v>
      </c>
      <c r="H70">
        <f>G70*B70</f>
        <v>0</v>
      </c>
      <c r="J70">
        <f>I70*B70</f>
        <v>0</v>
      </c>
      <c r="K70">
        <f t="shared" si="7"/>
        <v>0</v>
      </c>
      <c r="L70">
        <f t="shared" si="7"/>
        <v>0</v>
      </c>
    </row>
    <row r="71" spans="1:12" x14ac:dyDescent="0.2">
      <c r="A71" t="s">
        <v>169</v>
      </c>
      <c r="D71">
        <f>C71*B71</f>
        <v>0</v>
      </c>
      <c r="F71">
        <f>E71*B71</f>
        <v>0</v>
      </c>
      <c r="H71">
        <f>G71*B71</f>
        <v>0</v>
      </c>
      <c r="J71">
        <f>I71*B71</f>
        <v>0</v>
      </c>
      <c r="K71">
        <f t="shared" si="7"/>
        <v>0</v>
      </c>
      <c r="L71">
        <f t="shared" si="7"/>
        <v>0</v>
      </c>
    </row>
    <row r="72" spans="1:12" x14ac:dyDescent="0.2">
      <c r="A72" t="s">
        <v>0</v>
      </c>
      <c r="D72">
        <f>SUM(D67:D71)</f>
        <v>0</v>
      </c>
      <c r="F72">
        <f>SUM(F67:F71)</f>
        <v>0</v>
      </c>
      <c r="H72">
        <f>SUM(H67:H71)</f>
        <v>0</v>
      </c>
      <c r="J72">
        <f>SUM(J67:J71)</f>
        <v>0</v>
      </c>
      <c r="K72">
        <f>SUM(K67:K71)</f>
        <v>0</v>
      </c>
      <c r="L72">
        <f>SUM(L67:L71)</f>
        <v>0</v>
      </c>
    </row>
    <row r="74" spans="1:12" x14ac:dyDescent="0.2">
      <c r="A74" s="63" t="s">
        <v>170</v>
      </c>
      <c r="B74" s="61"/>
      <c r="C74" s="65" t="s">
        <v>189</v>
      </c>
      <c r="D74" s="61"/>
      <c r="E74" s="65" t="s">
        <v>171</v>
      </c>
      <c r="F74" s="62">
        <v>5310</v>
      </c>
      <c r="G74" s="68" t="s">
        <v>180</v>
      </c>
    </row>
    <row r="75" spans="1:12" x14ac:dyDescent="0.2">
      <c r="A75" t="s">
        <v>157</v>
      </c>
      <c r="B75" t="s">
        <v>52</v>
      </c>
      <c r="C75" s="66" t="s">
        <v>158</v>
      </c>
      <c r="D75" t="s">
        <v>159</v>
      </c>
      <c r="E75" s="66" t="s">
        <v>160</v>
      </c>
      <c r="F75" t="s">
        <v>159</v>
      </c>
      <c r="G75" s="66" t="s">
        <v>161</v>
      </c>
      <c r="H75" t="s">
        <v>159</v>
      </c>
      <c r="I75" s="66" t="s">
        <v>162</v>
      </c>
      <c r="J75" t="s">
        <v>159</v>
      </c>
      <c r="K75" t="s">
        <v>163</v>
      </c>
      <c r="L75" t="s">
        <v>164</v>
      </c>
    </row>
    <row r="76" spans="1:12" x14ac:dyDescent="0.2">
      <c r="A76" t="s">
        <v>165</v>
      </c>
      <c r="D76">
        <f>C76*B76</f>
        <v>0</v>
      </c>
      <c r="F76">
        <f>E76*B76</f>
        <v>0</v>
      </c>
      <c r="H76">
        <f>G76*B76</f>
        <v>0</v>
      </c>
      <c r="J76">
        <f>I76*B76</f>
        <v>0</v>
      </c>
      <c r="K76">
        <f t="shared" ref="K76:L80" si="8">C76+E76+G76+I76</f>
        <v>0</v>
      </c>
      <c r="L76">
        <f t="shared" si="8"/>
        <v>0</v>
      </c>
    </row>
    <row r="77" spans="1:12" x14ac:dyDescent="0.2">
      <c r="A77" t="s">
        <v>166</v>
      </c>
      <c r="D77">
        <f>C77*B77</f>
        <v>0</v>
      </c>
      <c r="F77">
        <f>E77*B77</f>
        <v>0</v>
      </c>
      <c r="H77">
        <f>G77*B77</f>
        <v>0</v>
      </c>
      <c r="J77">
        <f>I77*B77</f>
        <v>0</v>
      </c>
      <c r="K77">
        <f t="shared" si="8"/>
        <v>0</v>
      </c>
      <c r="L77">
        <f t="shared" si="8"/>
        <v>0</v>
      </c>
    </row>
    <row r="78" spans="1:12" x14ac:dyDescent="0.2">
      <c r="A78" t="s">
        <v>167</v>
      </c>
      <c r="D78">
        <f>C78*B78</f>
        <v>0</v>
      </c>
      <c r="F78">
        <f>E78*B78</f>
        <v>0</v>
      </c>
      <c r="H78">
        <f>G78*B78</f>
        <v>0</v>
      </c>
      <c r="J78">
        <f>I78*B78</f>
        <v>0</v>
      </c>
      <c r="K78">
        <f t="shared" si="8"/>
        <v>0</v>
      </c>
      <c r="L78">
        <f t="shared" si="8"/>
        <v>0</v>
      </c>
    </row>
    <row r="79" spans="1:12" x14ac:dyDescent="0.2">
      <c r="A79" t="s">
        <v>168</v>
      </c>
      <c r="D79">
        <f>C79*B79</f>
        <v>0</v>
      </c>
      <c r="F79">
        <f>E79*B79</f>
        <v>0</v>
      </c>
      <c r="H79">
        <f>G79*B79</f>
        <v>0</v>
      </c>
      <c r="J79">
        <f>I79*B79</f>
        <v>0</v>
      </c>
      <c r="K79">
        <f t="shared" si="8"/>
        <v>0</v>
      </c>
      <c r="L79">
        <f t="shared" si="8"/>
        <v>0</v>
      </c>
    </row>
    <row r="80" spans="1:12" x14ac:dyDescent="0.2">
      <c r="A80" t="s">
        <v>169</v>
      </c>
      <c r="D80">
        <f>C80*B80</f>
        <v>0</v>
      </c>
      <c r="F80">
        <f>E80*B80</f>
        <v>0</v>
      </c>
      <c r="H80">
        <f>G80*B80</f>
        <v>0</v>
      </c>
      <c r="J80">
        <f>I80*B80</f>
        <v>0</v>
      </c>
      <c r="K80">
        <f t="shared" si="8"/>
        <v>0</v>
      </c>
      <c r="L80">
        <f t="shared" si="8"/>
        <v>0</v>
      </c>
    </row>
    <row r="81" spans="1:12" x14ac:dyDescent="0.2">
      <c r="A81" t="s">
        <v>0</v>
      </c>
      <c r="D81">
        <f>SUM(D76:D80)</f>
        <v>0</v>
      </c>
      <c r="F81">
        <f>SUM(F76:F80)</f>
        <v>0</v>
      </c>
      <c r="H81">
        <f>SUM(H76:H80)</f>
        <v>0</v>
      </c>
      <c r="J81">
        <f>SUM(J76:J80)</f>
        <v>0</v>
      </c>
      <c r="K81">
        <f>SUM(K76:K80)</f>
        <v>0</v>
      </c>
      <c r="L81">
        <f>SUM(L76:L80)</f>
        <v>0</v>
      </c>
    </row>
    <row r="83" spans="1:12" x14ac:dyDescent="0.2">
      <c r="A83" s="63" t="s">
        <v>170</v>
      </c>
      <c r="B83" s="61"/>
      <c r="C83" s="65" t="s">
        <v>189</v>
      </c>
      <c r="D83" s="61"/>
      <c r="E83" s="65" t="s">
        <v>171</v>
      </c>
      <c r="F83" s="62">
        <v>5320</v>
      </c>
      <c r="G83" s="68" t="s">
        <v>181</v>
      </c>
    </row>
    <row r="84" spans="1:12" x14ac:dyDescent="0.2">
      <c r="A84" t="s">
        <v>157</v>
      </c>
      <c r="B84" t="s">
        <v>52</v>
      </c>
      <c r="C84" s="66" t="s">
        <v>158</v>
      </c>
      <c r="D84" t="s">
        <v>159</v>
      </c>
      <c r="E84" s="66" t="s">
        <v>160</v>
      </c>
      <c r="F84" t="s">
        <v>159</v>
      </c>
      <c r="G84" s="66" t="s">
        <v>161</v>
      </c>
      <c r="H84" t="s">
        <v>159</v>
      </c>
      <c r="I84" s="66" t="s">
        <v>162</v>
      </c>
      <c r="J84" t="s">
        <v>159</v>
      </c>
      <c r="K84" t="s">
        <v>163</v>
      </c>
      <c r="L84" t="s">
        <v>164</v>
      </c>
    </row>
    <row r="85" spans="1:12" x14ac:dyDescent="0.2">
      <c r="A85" t="s">
        <v>165</v>
      </c>
      <c r="D85">
        <f>C85*B85</f>
        <v>0</v>
      </c>
      <c r="F85">
        <f>E85*B85</f>
        <v>0</v>
      </c>
      <c r="H85">
        <f>G85*B85</f>
        <v>0</v>
      </c>
      <c r="J85">
        <f>I85*B85</f>
        <v>0</v>
      </c>
      <c r="K85">
        <f t="shared" ref="K85:L89" si="9">C85+E85+G85+I85</f>
        <v>0</v>
      </c>
      <c r="L85">
        <f t="shared" si="9"/>
        <v>0</v>
      </c>
    </row>
    <row r="86" spans="1:12" x14ac:dyDescent="0.2">
      <c r="A86" t="s">
        <v>166</v>
      </c>
      <c r="D86">
        <f>C86*B86</f>
        <v>0</v>
      </c>
      <c r="F86">
        <f>E86*B86</f>
        <v>0</v>
      </c>
      <c r="H86">
        <f>G86*B86</f>
        <v>0</v>
      </c>
      <c r="J86">
        <f>I86*B86</f>
        <v>0</v>
      </c>
      <c r="K86">
        <f t="shared" si="9"/>
        <v>0</v>
      </c>
      <c r="L86">
        <f t="shared" si="9"/>
        <v>0</v>
      </c>
    </row>
    <row r="87" spans="1:12" x14ac:dyDescent="0.2">
      <c r="A87" t="s">
        <v>167</v>
      </c>
      <c r="D87">
        <f>C87*B87</f>
        <v>0</v>
      </c>
      <c r="F87">
        <f>E87*B87</f>
        <v>0</v>
      </c>
      <c r="H87">
        <f>G87*B87</f>
        <v>0</v>
      </c>
      <c r="J87">
        <f>I87*B87</f>
        <v>0</v>
      </c>
      <c r="K87">
        <f t="shared" si="9"/>
        <v>0</v>
      </c>
      <c r="L87">
        <f t="shared" si="9"/>
        <v>0</v>
      </c>
    </row>
    <row r="88" spans="1:12" x14ac:dyDescent="0.2">
      <c r="A88" t="s">
        <v>168</v>
      </c>
      <c r="D88">
        <f>C88*B88</f>
        <v>0</v>
      </c>
      <c r="F88">
        <f>E88*B88</f>
        <v>0</v>
      </c>
      <c r="H88">
        <f>G88*B88</f>
        <v>0</v>
      </c>
      <c r="J88">
        <f>I88*B88</f>
        <v>0</v>
      </c>
      <c r="K88">
        <f t="shared" si="9"/>
        <v>0</v>
      </c>
      <c r="L88">
        <f t="shared" si="9"/>
        <v>0</v>
      </c>
    </row>
    <row r="89" spans="1:12" x14ac:dyDescent="0.2">
      <c r="A89" t="s">
        <v>169</v>
      </c>
      <c r="D89">
        <f>C89*B89</f>
        <v>0</v>
      </c>
      <c r="F89">
        <f>E89*B89</f>
        <v>0</v>
      </c>
      <c r="H89">
        <f>G89*B89</f>
        <v>0</v>
      </c>
      <c r="J89">
        <f>I89*B89</f>
        <v>0</v>
      </c>
      <c r="K89">
        <f t="shared" si="9"/>
        <v>0</v>
      </c>
      <c r="L89">
        <f t="shared" si="9"/>
        <v>0</v>
      </c>
    </row>
    <row r="90" spans="1:12" x14ac:dyDescent="0.2">
      <c r="A90" t="s">
        <v>0</v>
      </c>
      <c r="D90">
        <f>SUM(D85:D89)</f>
        <v>0</v>
      </c>
      <c r="F90">
        <f>SUM(F85:F89)</f>
        <v>0</v>
      </c>
      <c r="H90">
        <f>SUM(H85:H89)</f>
        <v>0</v>
      </c>
      <c r="J90">
        <f>SUM(J85:J89)</f>
        <v>0</v>
      </c>
      <c r="K90">
        <f>SUM(K85:K89)</f>
        <v>0</v>
      </c>
      <c r="L90">
        <f>SUM(L85:L89)</f>
        <v>0</v>
      </c>
    </row>
    <row r="92" spans="1:12" x14ac:dyDescent="0.2">
      <c r="A92" s="63" t="s">
        <v>170</v>
      </c>
      <c r="B92" s="61"/>
      <c r="C92" s="65" t="s">
        <v>189</v>
      </c>
      <c r="D92" s="61"/>
      <c r="E92" s="65" t="s">
        <v>171</v>
      </c>
      <c r="F92" s="62">
        <v>5330</v>
      </c>
      <c r="G92" s="68" t="s">
        <v>47</v>
      </c>
    </row>
    <row r="93" spans="1:12" x14ac:dyDescent="0.2">
      <c r="A93" t="s">
        <v>157</v>
      </c>
      <c r="B93" t="s">
        <v>52</v>
      </c>
      <c r="C93" s="66" t="s">
        <v>158</v>
      </c>
      <c r="D93" t="s">
        <v>159</v>
      </c>
      <c r="E93" s="66" t="s">
        <v>160</v>
      </c>
      <c r="F93" t="s">
        <v>159</v>
      </c>
      <c r="G93" s="66" t="s">
        <v>161</v>
      </c>
      <c r="H93" t="s">
        <v>159</v>
      </c>
      <c r="I93" s="66" t="s">
        <v>162</v>
      </c>
      <c r="J93" t="s">
        <v>159</v>
      </c>
      <c r="K93" t="s">
        <v>163</v>
      </c>
      <c r="L93" t="s">
        <v>164</v>
      </c>
    </row>
    <row r="94" spans="1:12" x14ac:dyDescent="0.2">
      <c r="A94" t="s">
        <v>165</v>
      </c>
      <c r="D94">
        <f>C94*B94</f>
        <v>0</v>
      </c>
      <c r="F94">
        <f>E94*B94</f>
        <v>0</v>
      </c>
      <c r="H94">
        <f>G94*B94</f>
        <v>0</v>
      </c>
      <c r="J94">
        <f>I94*B94</f>
        <v>0</v>
      </c>
      <c r="K94">
        <f t="shared" ref="K94:L98" si="10">C94+E94+G94+I94</f>
        <v>0</v>
      </c>
      <c r="L94">
        <f t="shared" si="10"/>
        <v>0</v>
      </c>
    </row>
    <row r="95" spans="1:12" x14ac:dyDescent="0.2">
      <c r="A95" t="s">
        <v>166</v>
      </c>
      <c r="D95">
        <f>C95*B95</f>
        <v>0</v>
      </c>
      <c r="F95">
        <f>E95*B95</f>
        <v>0</v>
      </c>
      <c r="H95">
        <f>G95*B95</f>
        <v>0</v>
      </c>
      <c r="J95">
        <f>I95*B95</f>
        <v>0</v>
      </c>
      <c r="K95">
        <f t="shared" si="10"/>
        <v>0</v>
      </c>
      <c r="L95">
        <f t="shared" si="10"/>
        <v>0</v>
      </c>
    </row>
    <row r="96" spans="1:12" x14ac:dyDescent="0.2">
      <c r="A96" t="s">
        <v>167</v>
      </c>
      <c r="D96">
        <f>C96*B96</f>
        <v>0</v>
      </c>
      <c r="F96">
        <f>E96*B96</f>
        <v>0</v>
      </c>
      <c r="H96">
        <f>G96*B96</f>
        <v>0</v>
      </c>
      <c r="J96">
        <f>I96*B96</f>
        <v>0</v>
      </c>
      <c r="K96">
        <f t="shared" si="10"/>
        <v>0</v>
      </c>
      <c r="L96">
        <f t="shared" si="10"/>
        <v>0</v>
      </c>
    </row>
    <row r="97" spans="1:12" x14ac:dyDescent="0.2">
      <c r="A97" t="s">
        <v>168</v>
      </c>
      <c r="D97">
        <f>C97*B97</f>
        <v>0</v>
      </c>
      <c r="F97">
        <f>E97*B97</f>
        <v>0</v>
      </c>
      <c r="H97">
        <f>G97*B97</f>
        <v>0</v>
      </c>
      <c r="J97">
        <f>I97*B97</f>
        <v>0</v>
      </c>
      <c r="K97">
        <f t="shared" si="10"/>
        <v>0</v>
      </c>
      <c r="L97">
        <f t="shared" si="10"/>
        <v>0</v>
      </c>
    </row>
    <row r="98" spans="1:12" x14ac:dyDescent="0.2">
      <c r="A98" t="s">
        <v>169</v>
      </c>
      <c r="D98">
        <f>C98*B98</f>
        <v>0</v>
      </c>
      <c r="F98">
        <f>E98*B98</f>
        <v>0</v>
      </c>
      <c r="H98">
        <f>G98*B98</f>
        <v>0</v>
      </c>
      <c r="J98">
        <f>I98*B98</f>
        <v>0</v>
      </c>
      <c r="K98">
        <f t="shared" si="10"/>
        <v>0</v>
      </c>
      <c r="L98">
        <f t="shared" si="10"/>
        <v>0</v>
      </c>
    </row>
    <row r="99" spans="1:12" x14ac:dyDescent="0.2">
      <c r="A99" t="s">
        <v>0</v>
      </c>
      <c r="D99">
        <f>SUM(D94:D98)</f>
        <v>0</v>
      </c>
      <c r="F99">
        <f>SUM(F94:F98)</f>
        <v>0</v>
      </c>
      <c r="H99">
        <f>SUM(H94:H98)</f>
        <v>0</v>
      </c>
      <c r="J99">
        <f>SUM(J94:J98)</f>
        <v>0</v>
      </c>
      <c r="K99">
        <f>SUM(K94:K98)</f>
        <v>0</v>
      </c>
      <c r="L99">
        <f>SUM(L94:L98)</f>
        <v>0</v>
      </c>
    </row>
    <row r="101" spans="1:12" x14ac:dyDescent="0.2">
      <c r="A101" s="63" t="s">
        <v>170</v>
      </c>
      <c r="B101" s="61"/>
      <c r="C101" s="65" t="s">
        <v>189</v>
      </c>
      <c r="D101" s="61"/>
      <c r="E101" s="65" t="s">
        <v>171</v>
      </c>
      <c r="F101" s="62">
        <v>5331</v>
      </c>
      <c r="G101" s="68" t="s">
        <v>182</v>
      </c>
    </row>
    <row r="102" spans="1:12" x14ac:dyDescent="0.2">
      <c r="A102" t="s">
        <v>157</v>
      </c>
      <c r="B102" t="s">
        <v>52</v>
      </c>
      <c r="C102" s="66" t="s">
        <v>158</v>
      </c>
      <c r="D102" t="s">
        <v>159</v>
      </c>
      <c r="E102" s="66" t="s">
        <v>160</v>
      </c>
      <c r="F102" t="s">
        <v>159</v>
      </c>
      <c r="G102" s="66" t="s">
        <v>161</v>
      </c>
      <c r="H102" t="s">
        <v>159</v>
      </c>
      <c r="I102" s="66" t="s">
        <v>162</v>
      </c>
      <c r="J102" t="s">
        <v>159</v>
      </c>
      <c r="K102" t="s">
        <v>163</v>
      </c>
      <c r="L102" t="s">
        <v>164</v>
      </c>
    </row>
    <row r="103" spans="1:12" x14ac:dyDescent="0.2">
      <c r="A103" t="s">
        <v>165</v>
      </c>
      <c r="D103">
        <f>C103*B103</f>
        <v>0</v>
      </c>
      <c r="F103">
        <f>E103*B103</f>
        <v>0</v>
      </c>
      <c r="H103">
        <f>G103*B103</f>
        <v>0</v>
      </c>
      <c r="J103">
        <f>I103*B103</f>
        <v>0</v>
      </c>
      <c r="K103">
        <f t="shared" ref="K103:L107" si="11">C103+E103+G103+I103</f>
        <v>0</v>
      </c>
      <c r="L103">
        <f t="shared" si="11"/>
        <v>0</v>
      </c>
    </row>
    <row r="104" spans="1:12" x14ac:dyDescent="0.2">
      <c r="A104" t="s">
        <v>166</v>
      </c>
      <c r="D104">
        <f>C104*B104</f>
        <v>0</v>
      </c>
      <c r="F104">
        <f>E104*B104</f>
        <v>0</v>
      </c>
      <c r="H104">
        <f>G104*B104</f>
        <v>0</v>
      </c>
      <c r="J104">
        <f>I104*B104</f>
        <v>0</v>
      </c>
      <c r="K104">
        <f t="shared" si="11"/>
        <v>0</v>
      </c>
      <c r="L104">
        <f t="shared" si="11"/>
        <v>0</v>
      </c>
    </row>
    <row r="105" spans="1:12" x14ac:dyDescent="0.2">
      <c r="A105" t="s">
        <v>167</v>
      </c>
      <c r="D105">
        <f>C105*B105</f>
        <v>0</v>
      </c>
      <c r="F105">
        <f>E105*B105</f>
        <v>0</v>
      </c>
      <c r="H105">
        <f>G105*B105</f>
        <v>0</v>
      </c>
      <c r="J105">
        <f>I105*B105</f>
        <v>0</v>
      </c>
      <c r="K105">
        <f t="shared" si="11"/>
        <v>0</v>
      </c>
      <c r="L105">
        <f t="shared" si="11"/>
        <v>0</v>
      </c>
    </row>
    <row r="106" spans="1:12" x14ac:dyDescent="0.2">
      <c r="A106" t="s">
        <v>168</v>
      </c>
      <c r="D106">
        <f>C106*B106</f>
        <v>0</v>
      </c>
      <c r="F106">
        <f>E106*B106</f>
        <v>0</v>
      </c>
      <c r="H106">
        <f>G106*B106</f>
        <v>0</v>
      </c>
      <c r="J106">
        <f>I106*B106</f>
        <v>0</v>
      </c>
      <c r="K106">
        <f t="shared" si="11"/>
        <v>0</v>
      </c>
      <c r="L106">
        <f t="shared" si="11"/>
        <v>0</v>
      </c>
    </row>
    <row r="107" spans="1:12" x14ac:dyDescent="0.2">
      <c r="A107" t="s">
        <v>169</v>
      </c>
      <c r="D107">
        <f>C107*B107</f>
        <v>0</v>
      </c>
      <c r="F107">
        <f>E107*B107</f>
        <v>0</v>
      </c>
      <c r="H107">
        <f>G107*B107</f>
        <v>0</v>
      </c>
      <c r="J107">
        <f>I107*B107</f>
        <v>0</v>
      </c>
      <c r="K107">
        <f t="shared" si="11"/>
        <v>0</v>
      </c>
      <c r="L107">
        <f t="shared" si="11"/>
        <v>0</v>
      </c>
    </row>
    <row r="108" spans="1:12" x14ac:dyDescent="0.2">
      <c r="A108" t="s">
        <v>0</v>
      </c>
      <c r="D108">
        <f>SUM(D103:D107)</f>
        <v>0</v>
      </c>
      <c r="F108">
        <f>SUM(F103:F107)</f>
        <v>0</v>
      </c>
      <c r="H108">
        <f>SUM(H103:H107)</f>
        <v>0</v>
      </c>
      <c r="J108">
        <f>SUM(J103:J107)</f>
        <v>0</v>
      </c>
      <c r="K108">
        <f>SUM(K103:K107)</f>
        <v>0</v>
      </c>
      <c r="L108">
        <f>SUM(L103:L107)</f>
        <v>0</v>
      </c>
    </row>
    <row r="110" spans="1:12" x14ac:dyDescent="0.2">
      <c r="A110" s="63" t="s">
        <v>170</v>
      </c>
      <c r="B110" s="61"/>
      <c r="C110" s="65" t="s">
        <v>189</v>
      </c>
      <c r="D110" s="61"/>
      <c r="E110" s="65" t="s">
        <v>171</v>
      </c>
      <c r="F110" s="62">
        <v>5340</v>
      </c>
      <c r="G110" s="68" t="s">
        <v>183</v>
      </c>
    </row>
    <row r="111" spans="1:12" x14ac:dyDescent="0.2">
      <c r="A111" t="s">
        <v>157</v>
      </c>
      <c r="B111" t="s">
        <v>52</v>
      </c>
      <c r="C111" s="66" t="s">
        <v>158</v>
      </c>
      <c r="D111" t="s">
        <v>159</v>
      </c>
      <c r="E111" s="66" t="s">
        <v>160</v>
      </c>
      <c r="F111" t="s">
        <v>159</v>
      </c>
      <c r="G111" s="66" t="s">
        <v>161</v>
      </c>
      <c r="H111" t="s">
        <v>159</v>
      </c>
      <c r="I111" s="66" t="s">
        <v>162</v>
      </c>
      <c r="J111" t="s">
        <v>159</v>
      </c>
      <c r="K111" t="s">
        <v>163</v>
      </c>
      <c r="L111" t="s">
        <v>164</v>
      </c>
    </row>
    <row r="112" spans="1:12" x14ac:dyDescent="0.2">
      <c r="A112" t="s">
        <v>165</v>
      </c>
      <c r="D112">
        <f>C112*B112</f>
        <v>0</v>
      </c>
      <c r="F112">
        <f>E112*B112</f>
        <v>0</v>
      </c>
      <c r="H112">
        <f>G112*B112</f>
        <v>0</v>
      </c>
      <c r="J112">
        <f>I112*B112</f>
        <v>0</v>
      </c>
      <c r="K112">
        <f t="shared" ref="K112:L116" si="12">C112+E112+G112+I112</f>
        <v>0</v>
      </c>
      <c r="L112">
        <f t="shared" si="12"/>
        <v>0</v>
      </c>
    </row>
    <row r="113" spans="1:12" x14ac:dyDescent="0.2">
      <c r="A113" t="s">
        <v>166</v>
      </c>
      <c r="D113">
        <f>C113*B113</f>
        <v>0</v>
      </c>
      <c r="F113">
        <f>E113*B113</f>
        <v>0</v>
      </c>
      <c r="H113">
        <f>G113*B113</f>
        <v>0</v>
      </c>
      <c r="J113">
        <f>I113*B113</f>
        <v>0</v>
      </c>
      <c r="K113">
        <f t="shared" si="12"/>
        <v>0</v>
      </c>
      <c r="L113">
        <f t="shared" si="12"/>
        <v>0</v>
      </c>
    </row>
    <row r="114" spans="1:12" x14ac:dyDescent="0.2">
      <c r="A114" t="s">
        <v>167</v>
      </c>
      <c r="D114">
        <f>C114*B114</f>
        <v>0</v>
      </c>
      <c r="F114">
        <f>E114*B114</f>
        <v>0</v>
      </c>
      <c r="H114">
        <f>G114*B114</f>
        <v>0</v>
      </c>
      <c r="J114">
        <f>I114*B114</f>
        <v>0</v>
      </c>
      <c r="K114">
        <f t="shared" si="12"/>
        <v>0</v>
      </c>
      <c r="L114">
        <f t="shared" si="12"/>
        <v>0</v>
      </c>
    </row>
    <row r="115" spans="1:12" x14ac:dyDescent="0.2">
      <c r="A115" t="s">
        <v>168</v>
      </c>
      <c r="D115">
        <f>C115*B115</f>
        <v>0</v>
      </c>
      <c r="F115">
        <f>E115*B115</f>
        <v>0</v>
      </c>
      <c r="H115">
        <f>G115*B115</f>
        <v>0</v>
      </c>
      <c r="J115">
        <f>I115*B115</f>
        <v>0</v>
      </c>
      <c r="K115">
        <f t="shared" si="12"/>
        <v>0</v>
      </c>
      <c r="L115">
        <f t="shared" si="12"/>
        <v>0</v>
      </c>
    </row>
    <row r="116" spans="1:12" x14ac:dyDescent="0.2">
      <c r="A116" t="s">
        <v>169</v>
      </c>
      <c r="D116">
        <f>C116*B116</f>
        <v>0</v>
      </c>
      <c r="F116">
        <f>E116*B116</f>
        <v>0</v>
      </c>
      <c r="H116">
        <f>G116*B116</f>
        <v>0</v>
      </c>
      <c r="J116">
        <f>I116*B116</f>
        <v>0</v>
      </c>
      <c r="K116">
        <f t="shared" si="12"/>
        <v>0</v>
      </c>
      <c r="L116">
        <f t="shared" si="12"/>
        <v>0</v>
      </c>
    </row>
    <row r="117" spans="1:12" x14ac:dyDescent="0.2">
      <c r="A117" t="s">
        <v>0</v>
      </c>
      <c r="D117">
        <f>SUM(D112:D116)</f>
        <v>0</v>
      </c>
      <c r="F117">
        <f>SUM(F112:F116)</f>
        <v>0</v>
      </c>
      <c r="H117">
        <f>SUM(H112:H116)</f>
        <v>0</v>
      </c>
      <c r="J117">
        <f>SUM(J112:J116)</f>
        <v>0</v>
      </c>
      <c r="K117">
        <f>SUM(K112:K116)</f>
        <v>0</v>
      </c>
      <c r="L117">
        <f>SUM(L112:L116)</f>
        <v>0</v>
      </c>
    </row>
    <row r="119" spans="1:12" x14ac:dyDescent="0.2">
      <c r="A119" s="63" t="s">
        <v>170</v>
      </c>
      <c r="B119" s="61"/>
      <c r="C119" s="65" t="s">
        <v>189</v>
      </c>
      <c r="D119" s="61"/>
      <c r="E119" s="65" t="s">
        <v>171</v>
      </c>
      <c r="F119" s="62">
        <v>5360</v>
      </c>
      <c r="G119" s="68" t="s">
        <v>184</v>
      </c>
    </row>
    <row r="120" spans="1:12" x14ac:dyDescent="0.2">
      <c r="A120" s="88" t="s">
        <v>157</v>
      </c>
      <c r="B120" s="88" t="s">
        <v>52</v>
      </c>
      <c r="C120" s="90" t="s">
        <v>158</v>
      </c>
      <c r="D120" s="88" t="s">
        <v>159</v>
      </c>
      <c r="E120" s="90" t="s">
        <v>160</v>
      </c>
      <c r="F120" s="88" t="s">
        <v>159</v>
      </c>
      <c r="G120" s="90" t="s">
        <v>161</v>
      </c>
      <c r="H120" s="88" t="s">
        <v>159</v>
      </c>
      <c r="I120" s="90" t="s">
        <v>162</v>
      </c>
      <c r="J120" s="88" t="s">
        <v>159</v>
      </c>
      <c r="K120" s="88" t="s">
        <v>163</v>
      </c>
      <c r="L120" s="88" t="s">
        <v>164</v>
      </c>
    </row>
    <row r="121" spans="1:12" x14ac:dyDescent="0.2">
      <c r="A121" s="87" t="s">
        <v>231</v>
      </c>
      <c r="B121" s="87">
        <v>75</v>
      </c>
      <c r="C121" s="87">
        <v>10</v>
      </c>
      <c r="D121" s="87">
        <f t="shared" ref="D121:D132" si="13">C121*B121</f>
        <v>750</v>
      </c>
      <c r="E121" s="87">
        <v>10</v>
      </c>
      <c r="F121" s="87">
        <f t="shared" ref="F121:F132" si="14">E121*B121</f>
        <v>750</v>
      </c>
      <c r="G121" s="87">
        <v>10</v>
      </c>
      <c r="H121" s="87">
        <f t="shared" ref="H121:H132" si="15">G121*B121</f>
        <v>750</v>
      </c>
      <c r="I121" s="87">
        <v>10</v>
      </c>
      <c r="J121" s="87">
        <f t="shared" ref="J121:J132" si="16">I121*B121</f>
        <v>750</v>
      </c>
      <c r="K121" s="87">
        <f>C121+E121+G121+I121</f>
        <v>40</v>
      </c>
      <c r="L121" s="87">
        <f>D121+F121+H121+J121</f>
        <v>3000</v>
      </c>
    </row>
    <row r="122" spans="1:12" x14ac:dyDescent="0.2">
      <c r="A122" s="87" t="s">
        <v>233</v>
      </c>
      <c r="B122" s="87">
        <v>190</v>
      </c>
      <c r="C122" s="87">
        <v>15</v>
      </c>
      <c r="D122" s="87">
        <f t="shared" si="13"/>
        <v>2850</v>
      </c>
      <c r="E122" s="87">
        <v>15</v>
      </c>
      <c r="F122" s="87">
        <f t="shared" si="14"/>
        <v>2850</v>
      </c>
      <c r="G122" s="87">
        <v>15</v>
      </c>
      <c r="H122" s="87">
        <f t="shared" si="15"/>
        <v>2850</v>
      </c>
      <c r="I122" s="87">
        <v>15</v>
      </c>
      <c r="J122" s="87">
        <f t="shared" si="16"/>
        <v>2850</v>
      </c>
      <c r="K122" s="87">
        <f t="shared" ref="K122:L132" si="17">C122+E122+G122+I122</f>
        <v>60</v>
      </c>
      <c r="L122" s="87">
        <f t="shared" si="17"/>
        <v>11400</v>
      </c>
    </row>
    <row r="123" spans="1:12" x14ac:dyDescent="0.2">
      <c r="A123" s="87" t="s">
        <v>229</v>
      </c>
      <c r="B123" s="87">
        <v>160</v>
      </c>
      <c r="C123" s="87"/>
      <c r="D123" s="87">
        <f t="shared" si="13"/>
        <v>0</v>
      </c>
      <c r="E123" s="87">
        <v>1</v>
      </c>
      <c r="F123" s="87">
        <f t="shared" si="14"/>
        <v>160</v>
      </c>
      <c r="G123" s="87"/>
      <c r="H123" s="87">
        <f t="shared" si="15"/>
        <v>0</v>
      </c>
      <c r="I123" s="87">
        <v>1</v>
      </c>
      <c r="J123" s="87">
        <f t="shared" si="16"/>
        <v>160</v>
      </c>
      <c r="K123" s="87">
        <f t="shared" si="17"/>
        <v>2</v>
      </c>
      <c r="L123" s="87">
        <f t="shared" si="17"/>
        <v>320</v>
      </c>
    </row>
    <row r="124" spans="1:12" x14ac:dyDescent="0.2">
      <c r="A124" s="87" t="s">
        <v>230</v>
      </c>
      <c r="B124" s="87">
        <v>170</v>
      </c>
      <c r="C124" s="87">
        <v>0</v>
      </c>
      <c r="D124" s="87">
        <f t="shared" si="13"/>
        <v>0</v>
      </c>
      <c r="E124" s="87"/>
      <c r="F124" s="87">
        <f t="shared" si="14"/>
        <v>0</v>
      </c>
      <c r="G124" s="87">
        <v>0</v>
      </c>
      <c r="H124" s="87">
        <f t="shared" si="15"/>
        <v>0</v>
      </c>
      <c r="I124" s="87"/>
      <c r="J124" s="87">
        <f t="shared" si="16"/>
        <v>0</v>
      </c>
      <c r="K124" s="87">
        <f t="shared" si="17"/>
        <v>0</v>
      </c>
      <c r="L124" s="87">
        <f t="shared" si="17"/>
        <v>0</v>
      </c>
    </row>
    <row r="125" spans="1:12" x14ac:dyDescent="0.2">
      <c r="A125" s="87" t="s">
        <v>219</v>
      </c>
      <c r="B125" s="87">
        <v>25</v>
      </c>
      <c r="C125" s="87">
        <v>15</v>
      </c>
      <c r="D125" s="87">
        <f t="shared" si="13"/>
        <v>375</v>
      </c>
      <c r="E125" s="87">
        <v>15</v>
      </c>
      <c r="F125" s="87">
        <f t="shared" si="14"/>
        <v>375</v>
      </c>
      <c r="G125" s="87">
        <v>15</v>
      </c>
      <c r="H125" s="87">
        <f t="shared" si="15"/>
        <v>375</v>
      </c>
      <c r="I125" s="87">
        <v>15</v>
      </c>
      <c r="J125" s="87">
        <f t="shared" si="16"/>
        <v>375</v>
      </c>
      <c r="K125" s="87">
        <f>C125+E125+G125+I125</f>
        <v>60</v>
      </c>
      <c r="L125" s="87">
        <f t="shared" si="17"/>
        <v>1500</v>
      </c>
    </row>
    <row r="126" spans="1:12" x14ac:dyDescent="0.2">
      <c r="A126" s="87" t="s">
        <v>246</v>
      </c>
      <c r="B126" s="87">
        <v>10</v>
      </c>
      <c r="C126" s="87">
        <v>5</v>
      </c>
      <c r="D126" s="87">
        <f t="shared" si="13"/>
        <v>50</v>
      </c>
      <c r="E126" s="87">
        <v>5</v>
      </c>
      <c r="F126" s="87">
        <f t="shared" si="14"/>
        <v>50</v>
      </c>
      <c r="G126" s="87">
        <v>5</v>
      </c>
      <c r="H126" s="87">
        <f t="shared" si="15"/>
        <v>50</v>
      </c>
      <c r="I126" s="87">
        <v>5</v>
      </c>
      <c r="J126" s="87">
        <f t="shared" si="16"/>
        <v>50</v>
      </c>
      <c r="K126" s="87">
        <f t="shared" si="17"/>
        <v>20</v>
      </c>
      <c r="L126" s="87">
        <f t="shared" si="17"/>
        <v>200</v>
      </c>
    </row>
    <row r="127" spans="1:12" x14ac:dyDescent="0.2">
      <c r="A127" s="87" t="s">
        <v>260</v>
      </c>
      <c r="B127" s="87">
        <v>50</v>
      </c>
      <c r="C127" s="87">
        <v>2</v>
      </c>
      <c r="D127" s="87">
        <f t="shared" si="13"/>
        <v>100</v>
      </c>
      <c r="E127" s="87"/>
      <c r="F127" s="87">
        <f t="shared" si="14"/>
        <v>0</v>
      </c>
      <c r="G127" s="87">
        <v>2</v>
      </c>
      <c r="H127" s="87">
        <f t="shared" si="15"/>
        <v>100</v>
      </c>
      <c r="I127" s="87"/>
      <c r="J127" s="87">
        <f t="shared" si="16"/>
        <v>0</v>
      </c>
      <c r="K127" s="87">
        <f t="shared" si="17"/>
        <v>4</v>
      </c>
      <c r="L127" s="87">
        <f t="shared" si="17"/>
        <v>200</v>
      </c>
    </row>
    <row r="128" spans="1:12" x14ac:dyDescent="0.2">
      <c r="A128" s="87" t="s">
        <v>214</v>
      </c>
      <c r="B128" s="87">
        <v>110</v>
      </c>
      <c r="C128" s="87">
        <v>5</v>
      </c>
      <c r="D128" s="87">
        <f t="shared" si="13"/>
        <v>550</v>
      </c>
      <c r="E128" s="87">
        <v>5</v>
      </c>
      <c r="F128" s="87">
        <f t="shared" si="14"/>
        <v>550</v>
      </c>
      <c r="G128" s="87">
        <v>5</v>
      </c>
      <c r="H128" s="87">
        <f t="shared" si="15"/>
        <v>550</v>
      </c>
      <c r="I128" s="87">
        <v>5</v>
      </c>
      <c r="J128" s="87">
        <f t="shared" si="16"/>
        <v>550</v>
      </c>
      <c r="K128" s="87">
        <f t="shared" si="17"/>
        <v>20</v>
      </c>
      <c r="L128" s="87">
        <f t="shared" si="17"/>
        <v>2200</v>
      </c>
    </row>
    <row r="129" spans="1:12" x14ac:dyDescent="0.2">
      <c r="A129" s="87" t="s">
        <v>220</v>
      </c>
      <c r="B129" s="87">
        <v>100</v>
      </c>
      <c r="C129" s="87">
        <v>2</v>
      </c>
      <c r="D129" s="87">
        <f t="shared" si="13"/>
        <v>200</v>
      </c>
      <c r="E129" s="87"/>
      <c r="F129" s="87">
        <f t="shared" si="14"/>
        <v>0</v>
      </c>
      <c r="G129" s="87">
        <v>2</v>
      </c>
      <c r="H129" s="87">
        <f t="shared" si="15"/>
        <v>200</v>
      </c>
      <c r="I129" s="87"/>
      <c r="J129" s="87">
        <f t="shared" si="16"/>
        <v>0</v>
      </c>
      <c r="K129" s="87">
        <f t="shared" si="17"/>
        <v>4</v>
      </c>
      <c r="L129" s="87">
        <f t="shared" si="17"/>
        <v>400</v>
      </c>
    </row>
    <row r="130" spans="1:12" x14ac:dyDescent="0.2">
      <c r="A130" s="87" t="s">
        <v>221</v>
      </c>
      <c r="B130" s="87">
        <v>750</v>
      </c>
      <c r="C130" s="87">
        <v>3</v>
      </c>
      <c r="D130" s="87">
        <f t="shared" si="13"/>
        <v>2250</v>
      </c>
      <c r="E130" s="87">
        <v>3</v>
      </c>
      <c r="F130" s="87">
        <f t="shared" si="14"/>
        <v>2250</v>
      </c>
      <c r="G130" s="87">
        <v>3</v>
      </c>
      <c r="H130" s="87">
        <f t="shared" si="15"/>
        <v>2250</v>
      </c>
      <c r="I130" s="87">
        <v>3</v>
      </c>
      <c r="J130" s="87">
        <f t="shared" si="16"/>
        <v>2250</v>
      </c>
      <c r="K130" s="87">
        <f t="shared" si="17"/>
        <v>12</v>
      </c>
      <c r="L130" s="87">
        <f t="shared" si="17"/>
        <v>9000</v>
      </c>
    </row>
    <row r="131" spans="1:12" x14ac:dyDescent="0.2">
      <c r="A131" s="87" t="s">
        <v>338</v>
      </c>
      <c r="B131" s="87">
        <v>250</v>
      </c>
      <c r="C131" s="87">
        <v>5</v>
      </c>
      <c r="D131" s="87">
        <f t="shared" si="13"/>
        <v>1250</v>
      </c>
      <c r="E131" s="87">
        <v>5</v>
      </c>
      <c r="F131" s="87">
        <f t="shared" si="14"/>
        <v>1250</v>
      </c>
      <c r="G131" s="87">
        <v>5</v>
      </c>
      <c r="H131" s="87">
        <f t="shared" si="15"/>
        <v>1250</v>
      </c>
      <c r="I131" s="87">
        <v>5</v>
      </c>
      <c r="J131" s="87">
        <f t="shared" si="16"/>
        <v>1250</v>
      </c>
      <c r="K131" s="87">
        <f t="shared" si="17"/>
        <v>20</v>
      </c>
      <c r="L131" s="87">
        <f t="shared" si="17"/>
        <v>5000</v>
      </c>
    </row>
    <row r="132" spans="1:12" x14ac:dyDescent="0.2">
      <c r="A132" s="87" t="s">
        <v>215</v>
      </c>
      <c r="B132" s="87">
        <v>4000</v>
      </c>
      <c r="C132" s="87">
        <v>1</v>
      </c>
      <c r="D132" s="87">
        <f t="shared" si="13"/>
        <v>4000</v>
      </c>
      <c r="E132" s="87">
        <v>1</v>
      </c>
      <c r="F132" s="87">
        <f t="shared" si="14"/>
        <v>4000</v>
      </c>
      <c r="G132" s="87">
        <v>1</v>
      </c>
      <c r="H132" s="87">
        <f t="shared" si="15"/>
        <v>4000</v>
      </c>
      <c r="I132" s="87">
        <v>1</v>
      </c>
      <c r="J132" s="87">
        <f t="shared" si="16"/>
        <v>4000</v>
      </c>
      <c r="K132" s="87">
        <f t="shared" si="17"/>
        <v>4</v>
      </c>
      <c r="L132" s="87">
        <f t="shared" si="17"/>
        <v>16000</v>
      </c>
    </row>
    <row r="133" spans="1:12" x14ac:dyDescent="0.2">
      <c r="A133" s="87" t="s">
        <v>232</v>
      </c>
      <c r="B133" s="87">
        <v>3600</v>
      </c>
      <c r="C133" s="87">
        <v>2</v>
      </c>
      <c r="D133" s="87">
        <f>C133*B133</f>
        <v>7200</v>
      </c>
      <c r="E133" s="87">
        <v>2</v>
      </c>
      <c r="F133" s="87">
        <f>E133*B133</f>
        <v>7200</v>
      </c>
      <c r="G133" s="87">
        <v>2</v>
      </c>
      <c r="H133" s="87">
        <f>G133*B133</f>
        <v>7200</v>
      </c>
      <c r="I133" s="87">
        <v>2</v>
      </c>
      <c r="J133" s="87">
        <f>I133*B133</f>
        <v>7200</v>
      </c>
      <c r="K133" s="87">
        <f>C133+E133+G133+I133</f>
        <v>8</v>
      </c>
      <c r="L133" s="87">
        <f>D133+F133+H133+J133</f>
        <v>28800</v>
      </c>
    </row>
    <row r="134" spans="1:12" x14ac:dyDescent="0.2">
      <c r="A134" s="87" t="s">
        <v>247</v>
      </c>
      <c r="B134" s="87">
        <v>25</v>
      </c>
      <c r="C134" s="87">
        <v>2</v>
      </c>
      <c r="D134" s="87">
        <f t="shared" ref="D134:D148" si="18">C134*B134</f>
        <v>50</v>
      </c>
      <c r="E134" s="87">
        <v>2</v>
      </c>
      <c r="F134" s="87">
        <f t="shared" ref="F134:F148" si="19">E134*B134</f>
        <v>50</v>
      </c>
      <c r="G134" s="87">
        <v>2</v>
      </c>
      <c r="H134" s="87">
        <f t="shared" ref="H134:H148" si="20">G134*B134</f>
        <v>50</v>
      </c>
      <c r="I134" s="87">
        <v>2</v>
      </c>
      <c r="J134" s="87">
        <f t="shared" ref="J134:J148" si="21">I134*B134</f>
        <v>50</v>
      </c>
      <c r="K134" s="87">
        <f t="shared" ref="K134:K148" si="22">C134+E134+G134+I134</f>
        <v>8</v>
      </c>
      <c r="L134" s="87">
        <f t="shared" ref="L134:L148" si="23">D134+F134+H134+J134</f>
        <v>200</v>
      </c>
    </row>
    <row r="135" spans="1:12" x14ac:dyDescent="0.2">
      <c r="A135" s="87" t="s">
        <v>248</v>
      </c>
      <c r="B135" s="87">
        <v>20</v>
      </c>
      <c r="C135" s="87">
        <v>5</v>
      </c>
      <c r="D135" s="87">
        <f t="shared" si="18"/>
        <v>100</v>
      </c>
      <c r="E135" s="87">
        <v>5</v>
      </c>
      <c r="F135" s="87">
        <f t="shared" si="19"/>
        <v>100</v>
      </c>
      <c r="G135" s="87">
        <v>5</v>
      </c>
      <c r="H135" s="87">
        <f t="shared" si="20"/>
        <v>100</v>
      </c>
      <c r="I135" s="87">
        <v>5</v>
      </c>
      <c r="J135" s="87">
        <f t="shared" si="21"/>
        <v>100</v>
      </c>
      <c r="K135" s="87">
        <f t="shared" si="22"/>
        <v>20</v>
      </c>
      <c r="L135" s="87">
        <f t="shared" si="23"/>
        <v>400</v>
      </c>
    </row>
    <row r="136" spans="1:12" x14ac:dyDescent="0.2">
      <c r="A136" s="87" t="s">
        <v>249</v>
      </c>
      <c r="B136" s="87">
        <v>0</v>
      </c>
      <c r="C136" s="87">
        <v>0</v>
      </c>
      <c r="D136" s="87">
        <f t="shared" si="18"/>
        <v>0</v>
      </c>
      <c r="E136" s="87">
        <v>0</v>
      </c>
      <c r="F136" s="87">
        <f t="shared" si="19"/>
        <v>0</v>
      </c>
      <c r="G136" s="87">
        <v>0</v>
      </c>
      <c r="H136" s="87">
        <f t="shared" si="20"/>
        <v>0</v>
      </c>
      <c r="I136" s="87">
        <v>0</v>
      </c>
      <c r="J136" s="87">
        <f t="shared" si="21"/>
        <v>0</v>
      </c>
      <c r="K136" s="87">
        <f t="shared" si="22"/>
        <v>0</v>
      </c>
      <c r="L136" s="87">
        <f t="shared" si="23"/>
        <v>0</v>
      </c>
    </row>
    <row r="137" spans="1:12" x14ac:dyDescent="0.2">
      <c r="A137" s="87" t="s">
        <v>250</v>
      </c>
      <c r="B137" s="87">
        <v>30</v>
      </c>
      <c r="C137" s="87">
        <v>6</v>
      </c>
      <c r="D137" s="87">
        <f t="shared" si="18"/>
        <v>180</v>
      </c>
      <c r="E137" s="87">
        <v>6</v>
      </c>
      <c r="F137" s="87">
        <f t="shared" si="19"/>
        <v>180</v>
      </c>
      <c r="G137" s="87">
        <v>6</v>
      </c>
      <c r="H137" s="87">
        <f t="shared" si="20"/>
        <v>180</v>
      </c>
      <c r="I137" s="87">
        <v>6</v>
      </c>
      <c r="J137" s="87">
        <f t="shared" si="21"/>
        <v>180</v>
      </c>
      <c r="K137" s="87">
        <f t="shared" si="22"/>
        <v>24</v>
      </c>
      <c r="L137" s="87">
        <f t="shared" si="23"/>
        <v>720</v>
      </c>
    </row>
    <row r="138" spans="1:12" x14ac:dyDescent="0.2">
      <c r="A138" s="87" t="s">
        <v>251</v>
      </c>
      <c r="B138" s="87">
        <v>0</v>
      </c>
      <c r="C138" s="87">
        <v>0</v>
      </c>
      <c r="D138" s="87">
        <f t="shared" si="18"/>
        <v>0</v>
      </c>
      <c r="E138" s="87">
        <v>0</v>
      </c>
      <c r="F138" s="87">
        <f t="shared" si="19"/>
        <v>0</v>
      </c>
      <c r="G138" s="87">
        <v>0</v>
      </c>
      <c r="H138" s="87">
        <f t="shared" si="20"/>
        <v>0</v>
      </c>
      <c r="I138" s="87">
        <v>0</v>
      </c>
      <c r="J138" s="87">
        <f t="shared" si="21"/>
        <v>0</v>
      </c>
      <c r="K138" s="87">
        <f t="shared" si="22"/>
        <v>0</v>
      </c>
      <c r="L138" s="87">
        <f t="shared" si="23"/>
        <v>0</v>
      </c>
    </row>
    <row r="139" spans="1:12" x14ac:dyDescent="0.2">
      <c r="A139" s="87" t="s">
        <v>252</v>
      </c>
      <c r="B139" s="87">
        <v>10</v>
      </c>
      <c r="C139" s="87">
        <v>2</v>
      </c>
      <c r="D139" s="87">
        <f t="shared" si="18"/>
        <v>20</v>
      </c>
      <c r="E139" s="87"/>
      <c r="F139" s="87">
        <f t="shared" si="19"/>
        <v>0</v>
      </c>
      <c r="G139" s="87">
        <v>2</v>
      </c>
      <c r="H139" s="87">
        <f t="shared" si="20"/>
        <v>20</v>
      </c>
      <c r="I139" s="87"/>
      <c r="J139" s="87">
        <f t="shared" si="21"/>
        <v>0</v>
      </c>
      <c r="K139" s="87">
        <f t="shared" si="22"/>
        <v>4</v>
      </c>
      <c r="L139" s="87">
        <f t="shared" si="23"/>
        <v>40</v>
      </c>
    </row>
    <row r="140" spans="1:12" x14ac:dyDescent="0.2">
      <c r="A140" s="87" t="s">
        <v>253</v>
      </c>
      <c r="B140" s="87">
        <v>20</v>
      </c>
      <c r="C140" s="87">
        <v>5</v>
      </c>
      <c r="D140" s="87">
        <f t="shared" si="18"/>
        <v>100</v>
      </c>
      <c r="E140" s="87">
        <v>5</v>
      </c>
      <c r="F140" s="87">
        <f t="shared" si="19"/>
        <v>100</v>
      </c>
      <c r="G140" s="87">
        <v>5</v>
      </c>
      <c r="H140" s="87">
        <f t="shared" si="20"/>
        <v>100</v>
      </c>
      <c r="I140" s="87">
        <v>5</v>
      </c>
      <c r="J140" s="87">
        <f t="shared" si="21"/>
        <v>100</v>
      </c>
      <c r="K140" s="87">
        <f t="shared" si="22"/>
        <v>20</v>
      </c>
      <c r="L140" s="87">
        <f t="shared" si="23"/>
        <v>400</v>
      </c>
    </row>
    <row r="141" spans="1:12" x14ac:dyDescent="0.2">
      <c r="A141" s="87" t="s">
        <v>254</v>
      </c>
      <c r="B141" s="87">
        <v>20</v>
      </c>
      <c r="C141" s="87">
        <v>2</v>
      </c>
      <c r="D141" s="87">
        <f t="shared" si="18"/>
        <v>40</v>
      </c>
      <c r="E141" s="87">
        <v>0</v>
      </c>
      <c r="F141" s="87">
        <f t="shared" si="19"/>
        <v>0</v>
      </c>
      <c r="G141" s="87">
        <v>2</v>
      </c>
      <c r="H141" s="87">
        <f t="shared" si="20"/>
        <v>40</v>
      </c>
      <c r="I141" s="87">
        <v>0</v>
      </c>
      <c r="J141" s="87">
        <f t="shared" si="21"/>
        <v>0</v>
      </c>
      <c r="K141" s="87">
        <f t="shared" si="22"/>
        <v>4</v>
      </c>
      <c r="L141" s="87">
        <f t="shared" si="23"/>
        <v>80</v>
      </c>
    </row>
    <row r="142" spans="1:12" x14ac:dyDescent="0.2">
      <c r="A142" s="87" t="s">
        <v>255</v>
      </c>
      <c r="B142" s="87">
        <v>75</v>
      </c>
      <c r="C142" s="87"/>
      <c r="D142" s="87">
        <f t="shared" si="18"/>
        <v>0</v>
      </c>
      <c r="E142" s="87">
        <v>3</v>
      </c>
      <c r="F142" s="87">
        <f t="shared" si="19"/>
        <v>225</v>
      </c>
      <c r="G142" s="87"/>
      <c r="H142" s="87">
        <f t="shared" si="20"/>
        <v>0</v>
      </c>
      <c r="I142" s="87">
        <v>3</v>
      </c>
      <c r="J142" s="87">
        <f t="shared" si="21"/>
        <v>225</v>
      </c>
      <c r="K142" s="87">
        <f t="shared" si="22"/>
        <v>6</v>
      </c>
      <c r="L142" s="87">
        <f t="shared" si="23"/>
        <v>450</v>
      </c>
    </row>
    <row r="143" spans="1:12" x14ac:dyDescent="0.2">
      <c r="A143" s="87" t="s">
        <v>256</v>
      </c>
      <c r="B143" s="87">
        <v>75</v>
      </c>
      <c r="C143" s="87"/>
      <c r="D143" s="87">
        <f t="shared" si="18"/>
        <v>0</v>
      </c>
      <c r="E143" s="87">
        <v>3</v>
      </c>
      <c r="F143" s="87">
        <f t="shared" si="19"/>
        <v>225</v>
      </c>
      <c r="G143" s="87"/>
      <c r="H143" s="87">
        <f t="shared" si="20"/>
        <v>0</v>
      </c>
      <c r="I143" s="87">
        <v>0</v>
      </c>
      <c r="J143" s="87">
        <f t="shared" si="21"/>
        <v>0</v>
      </c>
      <c r="K143" s="87">
        <f t="shared" si="22"/>
        <v>3</v>
      </c>
      <c r="L143" s="87">
        <f t="shared" si="23"/>
        <v>225</v>
      </c>
    </row>
    <row r="144" spans="1:12" x14ac:dyDescent="0.2">
      <c r="A144" s="87" t="s">
        <v>257</v>
      </c>
      <c r="B144" s="87">
        <v>25</v>
      </c>
      <c r="C144" s="87"/>
      <c r="D144" s="87">
        <f t="shared" si="18"/>
        <v>0</v>
      </c>
      <c r="E144" s="87">
        <v>1</v>
      </c>
      <c r="F144" s="87">
        <f t="shared" si="19"/>
        <v>25</v>
      </c>
      <c r="G144" s="87"/>
      <c r="H144" s="87">
        <f t="shared" si="20"/>
        <v>0</v>
      </c>
      <c r="I144" s="87">
        <v>1</v>
      </c>
      <c r="J144" s="87">
        <f t="shared" si="21"/>
        <v>25</v>
      </c>
      <c r="K144" s="87">
        <f t="shared" si="22"/>
        <v>2</v>
      </c>
      <c r="L144" s="87">
        <f t="shared" si="23"/>
        <v>50</v>
      </c>
    </row>
    <row r="145" spans="1:12" x14ac:dyDescent="0.2">
      <c r="A145" s="87" t="s">
        <v>261</v>
      </c>
      <c r="B145" s="87">
        <v>3000</v>
      </c>
      <c r="C145" s="87"/>
      <c r="D145" s="87">
        <f t="shared" si="18"/>
        <v>0</v>
      </c>
      <c r="E145" s="87">
        <v>1</v>
      </c>
      <c r="F145" s="87">
        <f t="shared" si="19"/>
        <v>3000</v>
      </c>
      <c r="G145" s="87"/>
      <c r="H145" s="87">
        <f t="shared" si="20"/>
        <v>0</v>
      </c>
      <c r="I145" s="87"/>
      <c r="J145" s="87">
        <f t="shared" si="21"/>
        <v>0</v>
      </c>
      <c r="K145" s="87">
        <f t="shared" si="22"/>
        <v>1</v>
      </c>
      <c r="L145" s="87">
        <f t="shared" si="23"/>
        <v>3000</v>
      </c>
    </row>
    <row r="146" spans="1:12" x14ac:dyDescent="0.2">
      <c r="A146" s="87" t="s">
        <v>262</v>
      </c>
      <c r="B146" s="87">
        <v>1500</v>
      </c>
      <c r="C146" s="87"/>
      <c r="D146" s="87">
        <f t="shared" si="18"/>
        <v>0</v>
      </c>
      <c r="E146" s="87">
        <v>1</v>
      </c>
      <c r="F146" s="87">
        <f t="shared" si="19"/>
        <v>1500</v>
      </c>
      <c r="G146" s="87"/>
      <c r="H146" s="87">
        <f t="shared" si="20"/>
        <v>0</v>
      </c>
      <c r="I146" s="87"/>
      <c r="J146" s="87">
        <f t="shared" si="21"/>
        <v>0</v>
      </c>
      <c r="K146" s="87">
        <f t="shared" si="22"/>
        <v>1</v>
      </c>
      <c r="L146" s="87">
        <f t="shared" si="23"/>
        <v>1500</v>
      </c>
    </row>
    <row r="147" spans="1:12" x14ac:dyDescent="0.2">
      <c r="A147" s="87" t="s">
        <v>263</v>
      </c>
      <c r="B147" s="87">
        <v>1500</v>
      </c>
      <c r="C147" s="87"/>
      <c r="D147" s="87">
        <f t="shared" si="18"/>
        <v>0</v>
      </c>
      <c r="E147" s="87">
        <v>1</v>
      </c>
      <c r="F147" s="87">
        <f t="shared" si="19"/>
        <v>1500</v>
      </c>
      <c r="G147" s="87"/>
      <c r="H147" s="87">
        <f t="shared" si="20"/>
        <v>0</v>
      </c>
      <c r="I147" s="87"/>
      <c r="J147" s="87">
        <f t="shared" si="21"/>
        <v>0</v>
      </c>
      <c r="K147" s="87">
        <f t="shared" si="22"/>
        <v>1</v>
      </c>
      <c r="L147" s="87">
        <f t="shared" si="23"/>
        <v>1500</v>
      </c>
    </row>
    <row r="148" spans="1:12" x14ac:dyDescent="0.2">
      <c r="A148" s="87" t="s">
        <v>264</v>
      </c>
      <c r="B148" s="87">
        <v>2000</v>
      </c>
      <c r="C148" s="87"/>
      <c r="D148" s="87">
        <f t="shared" si="18"/>
        <v>0</v>
      </c>
      <c r="E148" s="87">
        <v>1</v>
      </c>
      <c r="F148" s="87">
        <f t="shared" si="19"/>
        <v>2000</v>
      </c>
      <c r="G148" s="87"/>
      <c r="H148" s="87">
        <f t="shared" si="20"/>
        <v>0</v>
      </c>
      <c r="I148" s="87"/>
      <c r="J148" s="87">
        <f t="shared" si="21"/>
        <v>0</v>
      </c>
      <c r="K148" s="87">
        <f t="shared" si="22"/>
        <v>1</v>
      </c>
      <c r="L148" s="87">
        <f t="shared" si="23"/>
        <v>2000</v>
      </c>
    </row>
    <row r="149" spans="1:12" x14ac:dyDescent="0.2">
      <c r="A149" s="87" t="s">
        <v>339</v>
      </c>
      <c r="B149" s="87">
        <v>1500</v>
      </c>
      <c r="C149" s="87"/>
      <c r="D149" s="87">
        <f>C149*B149</f>
        <v>0</v>
      </c>
      <c r="E149" s="87">
        <v>1</v>
      </c>
      <c r="F149" s="87">
        <f>E149*B149</f>
        <v>1500</v>
      </c>
      <c r="G149" s="87"/>
      <c r="H149" s="87">
        <f>G149*B149</f>
        <v>0</v>
      </c>
      <c r="I149" s="87">
        <v>0</v>
      </c>
      <c r="J149" s="87">
        <f>I149*B149</f>
        <v>0</v>
      </c>
      <c r="K149" s="87">
        <f t="shared" ref="K149:L152" si="24">C149+E149+G149+I149</f>
        <v>1</v>
      </c>
      <c r="L149" s="87">
        <f t="shared" si="24"/>
        <v>1500</v>
      </c>
    </row>
    <row r="150" spans="1:12" x14ac:dyDescent="0.2">
      <c r="A150" s="87" t="s">
        <v>265</v>
      </c>
      <c r="B150" s="87">
        <v>400</v>
      </c>
      <c r="C150" s="87">
        <v>3</v>
      </c>
      <c r="D150" s="87">
        <f>C150*B150</f>
        <v>1200</v>
      </c>
      <c r="E150" s="87">
        <v>3</v>
      </c>
      <c r="F150" s="87">
        <f>E150*B150</f>
        <v>1200</v>
      </c>
      <c r="G150" s="87">
        <v>3</v>
      </c>
      <c r="H150" s="87">
        <f>G150*B150</f>
        <v>1200</v>
      </c>
      <c r="I150" s="87">
        <v>3</v>
      </c>
      <c r="J150" s="87">
        <f>I150*B150</f>
        <v>1200</v>
      </c>
      <c r="K150" s="87">
        <f t="shared" si="24"/>
        <v>12</v>
      </c>
      <c r="L150" s="87">
        <f t="shared" si="24"/>
        <v>4800</v>
      </c>
    </row>
    <row r="151" spans="1:12" x14ac:dyDescent="0.2">
      <c r="A151" s="87" t="s">
        <v>266</v>
      </c>
      <c r="B151" s="87">
        <v>200</v>
      </c>
      <c r="C151" s="87">
        <v>3</v>
      </c>
      <c r="D151" s="87">
        <f>C151*B151</f>
        <v>600</v>
      </c>
      <c r="E151" s="87"/>
      <c r="F151" s="87">
        <f>E151*B151</f>
        <v>0</v>
      </c>
      <c r="G151" s="87">
        <v>3</v>
      </c>
      <c r="H151" s="87">
        <f>G151*B151</f>
        <v>600</v>
      </c>
      <c r="I151" s="87"/>
      <c r="J151" s="87">
        <f>I151*B151</f>
        <v>0</v>
      </c>
      <c r="K151" s="87">
        <f t="shared" si="24"/>
        <v>6</v>
      </c>
      <c r="L151" s="87">
        <f t="shared" si="24"/>
        <v>1200</v>
      </c>
    </row>
    <row r="152" spans="1:12" x14ac:dyDescent="0.2">
      <c r="A152" s="87" t="s">
        <v>267</v>
      </c>
      <c r="B152" s="87">
        <v>10</v>
      </c>
      <c r="C152" s="87"/>
      <c r="D152" s="87">
        <f>C152*B152</f>
        <v>0</v>
      </c>
      <c r="E152" s="87"/>
      <c r="F152" s="87">
        <f>E152*B152</f>
        <v>0</v>
      </c>
      <c r="G152" s="87">
        <v>100</v>
      </c>
      <c r="H152" s="87">
        <f>G152*B152</f>
        <v>1000</v>
      </c>
      <c r="I152" s="87"/>
      <c r="J152" s="87">
        <f>I152*B152</f>
        <v>0</v>
      </c>
      <c r="K152" s="87">
        <f t="shared" si="24"/>
        <v>100</v>
      </c>
      <c r="L152" s="87">
        <f t="shared" si="24"/>
        <v>1000</v>
      </c>
    </row>
    <row r="153" spans="1:12" x14ac:dyDescent="0.2">
      <c r="A153" s="87" t="s">
        <v>284</v>
      </c>
      <c r="B153" s="87">
        <v>500</v>
      </c>
      <c r="C153" s="87">
        <v>3</v>
      </c>
      <c r="D153" s="87">
        <f>C153*B153</f>
        <v>1500</v>
      </c>
      <c r="E153" s="87">
        <v>3</v>
      </c>
      <c r="F153" s="87">
        <f>E153*B153</f>
        <v>1500</v>
      </c>
      <c r="G153" s="87">
        <v>3</v>
      </c>
      <c r="H153" s="87">
        <f>G153*B153</f>
        <v>1500</v>
      </c>
      <c r="I153" s="87">
        <v>3</v>
      </c>
      <c r="J153" s="87">
        <f>I153*B153</f>
        <v>1500</v>
      </c>
      <c r="K153" s="87">
        <f>C153+E153+G153+I153</f>
        <v>12</v>
      </c>
      <c r="L153" s="87">
        <f>D153+F153+H153+J153</f>
        <v>6000</v>
      </c>
    </row>
    <row r="154" spans="1:12" x14ac:dyDescent="0.2">
      <c r="A154" s="87"/>
      <c r="B154" s="87"/>
      <c r="C154" s="87"/>
      <c r="D154" s="87"/>
      <c r="E154" s="87"/>
      <c r="F154" s="87"/>
      <c r="G154" s="87"/>
      <c r="H154" s="87"/>
      <c r="I154" s="87"/>
      <c r="J154" s="87"/>
      <c r="K154" s="87"/>
      <c r="L154" s="87"/>
    </row>
    <row r="155" spans="1:12" x14ac:dyDescent="0.2">
      <c r="A155" s="87" t="s">
        <v>0</v>
      </c>
      <c r="B155" s="87"/>
      <c r="C155" s="91"/>
      <c r="D155" s="87">
        <f>SUM(D121:D154)</f>
        <v>23365</v>
      </c>
      <c r="E155" s="91"/>
      <c r="F155" s="87">
        <f>SUM(F121:F154)</f>
        <v>32540</v>
      </c>
      <c r="G155" s="91"/>
      <c r="H155" s="87">
        <f>SUM(H121:H154)</f>
        <v>24365</v>
      </c>
      <c r="I155" s="91"/>
      <c r="J155" s="87">
        <f>SUM(J121:J154)</f>
        <v>22815</v>
      </c>
      <c r="K155" s="87">
        <f>SUM(K121:K154)</f>
        <v>480</v>
      </c>
      <c r="L155" s="87">
        <f>SUM(L121:L154)</f>
        <v>103085</v>
      </c>
    </row>
    <row r="157" spans="1:12" x14ac:dyDescent="0.2">
      <c r="A157" s="63" t="s">
        <v>170</v>
      </c>
      <c r="B157" s="61"/>
      <c r="C157" s="65" t="s">
        <v>189</v>
      </c>
      <c r="D157" s="61"/>
      <c r="E157" s="65" t="s">
        <v>171</v>
      </c>
      <c r="F157" s="62">
        <v>5361</v>
      </c>
      <c r="G157" s="68" t="s">
        <v>185</v>
      </c>
    </row>
    <row r="158" spans="1:12" x14ac:dyDescent="0.2">
      <c r="A158" t="s">
        <v>157</v>
      </c>
      <c r="B158" t="s">
        <v>52</v>
      </c>
      <c r="C158" s="66" t="s">
        <v>158</v>
      </c>
      <c r="D158" t="s">
        <v>159</v>
      </c>
      <c r="E158" s="66" t="s">
        <v>160</v>
      </c>
      <c r="F158" t="s">
        <v>159</v>
      </c>
      <c r="G158" s="66" t="s">
        <v>161</v>
      </c>
      <c r="H158" t="s">
        <v>159</v>
      </c>
      <c r="I158" s="66" t="s">
        <v>162</v>
      </c>
      <c r="J158" t="s">
        <v>159</v>
      </c>
      <c r="K158" t="s">
        <v>163</v>
      </c>
      <c r="L158" t="s">
        <v>164</v>
      </c>
    </row>
    <row r="159" spans="1:12" x14ac:dyDescent="0.2">
      <c r="A159" t="s">
        <v>165</v>
      </c>
      <c r="D159">
        <f>C159*B159</f>
        <v>0</v>
      </c>
      <c r="F159">
        <f>E159*B159</f>
        <v>0</v>
      </c>
      <c r="H159">
        <f>G159*B159</f>
        <v>0</v>
      </c>
      <c r="J159">
        <f>I159*B159</f>
        <v>0</v>
      </c>
      <c r="K159">
        <f t="shared" ref="K159:L163" si="25">C159+E159+G159+I159</f>
        <v>0</v>
      </c>
      <c r="L159">
        <f t="shared" si="25"/>
        <v>0</v>
      </c>
    </row>
    <row r="160" spans="1:12" x14ac:dyDescent="0.2">
      <c r="A160" t="s">
        <v>166</v>
      </c>
      <c r="D160">
        <f>C160*B160</f>
        <v>0</v>
      </c>
      <c r="F160">
        <f>E160*B160</f>
        <v>0</v>
      </c>
      <c r="H160">
        <f>G160*B160</f>
        <v>0</v>
      </c>
      <c r="J160">
        <f>I160*B160</f>
        <v>0</v>
      </c>
      <c r="K160">
        <f t="shared" si="25"/>
        <v>0</v>
      </c>
      <c r="L160">
        <f t="shared" si="25"/>
        <v>0</v>
      </c>
    </row>
    <row r="161" spans="1:12" x14ac:dyDescent="0.2">
      <c r="A161" t="s">
        <v>167</v>
      </c>
      <c r="D161">
        <f>C161*B161</f>
        <v>0</v>
      </c>
      <c r="F161">
        <f>E161*B161</f>
        <v>0</v>
      </c>
      <c r="H161">
        <f>G161*B161</f>
        <v>0</v>
      </c>
      <c r="J161">
        <f>I161*B161</f>
        <v>0</v>
      </c>
      <c r="K161">
        <f t="shared" si="25"/>
        <v>0</v>
      </c>
      <c r="L161">
        <f t="shared" si="25"/>
        <v>0</v>
      </c>
    </row>
    <row r="162" spans="1:12" x14ac:dyDescent="0.2">
      <c r="A162" t="s">
        <v>168</v>
      </c>
      <c r="D162">
        <f>C162*B162</f>
        <v>0</v>
      </c>
      <c r="F162">
        <f>E162*B162</f>
        <v>0</v>
      </c>
      <c r="H162">
        <f>G162*B162</f>
        <v>0</v>
      </c>
      <c r="J162">
        <f>I162*B162</f>
        <v>0</v>
      </c>
      <c r="K162">
        <f t="shared" si="25"/>
        <v>0</v>
      </c>
      <c r="L162">
        <f t="shared" si="25"/>
        <v>0</v>
      </c>
    </row>
    <row r="163" spans="1:12" x14ac:dyDescent="0.2">
      <c r="A163" t="s">
        <v>169</v>
      </c>
      <c r="D163">
        <f>C163*B163</f>
        <v>0</v>
      </c>
      <c r="F163">
        <f>E163*B163</f>
        <v>0</v>
      </c>
      <c r="H163">
        <f>G163*B163</f>
        <v>0</v>
      </c>
      <c r="J163">
        <f>I163*B163</f>
        <v>0</v>
      </c>
      <c r="K163">
        <f t="shared" si="25"/>
        <v>0</v>
      </c>
      <c r="L163">
        <f t="shared" si="25"/>
        <v>0</v>
      </c>
    </row>
    <row r="164" spans="1:12" x14ac:dyDescent="0.2">
      <c r="A164" t="s">
        <v>0</v>
      </c>
      <c r="D164">
        <f>SUM(D159:D163)</f>
        <v>0</v>
      </c>
      <c r="F164">
        <f>SUM(F159:F163)</f>
        <v>0</v>
      </c>
      <c r="H164">
        <f>SUM(H159:H163)</f>
        <v>0</v>
      </c>
      <c r="J164">
        <f>SUM(J159:J163)</f>
        <v>0</v>
      </c>
      <c r="K164">
        <f>SUM(K159:K163)</f>
        <v>0</v>
      </c>
      <c r="L164">
        <f>SUM(L159:L163)</f>
        <v>0</v>
      </c>
    </row>
    <row r="166" spans="1:12" x14ac:dyDescent="0.2">
      <c r="A166" s="63" t="s">
        <v>170</v>
      </c>
      <c r="B166" s="61"/>
      <c r="C166" s="65" t="s">
        <v>189</v>
      </c>
      <c r="D166" s="61"/>
      <c r="E166" s="65" t="s">
        <v>171</v>
      </c>
      <c r="F166" s="62">
        <v>5400</v>
      </c>
      <c r="G166" s="68" t="s">
        <v>186</v>
      </c>
    </row>
    <row r="167" spans="1:12" x14ac:dyDescent="0.2">
      <c r="A167" t="s">
        <v>157</v>
      </c>
      <c r="B167" t="s">
        <v>52</v>
      </c>
      <c r="C167" s="66" t="s">
        <v>158</v>
      </c>
      <c r="D167" t="s">
        <v>159</v>
      </c>
      <c r="E167" s="66" t="s">
        <v>160</v>
      </c>
      <c r="F167" t="s">
        <v>159</v>
      </c>
      <c r="G167" s="66" t="s">
        <v>161</v>
      </c>
      <c r="H167" t="s">
        <v>159</v>
      </c>
      <c r="I167" s="66" t="s">
        <v>162</v>
      </c>
      <c r="J167" t="s">
        <v>159</v>
      </c>
      <c r="K167" t="s">
        <v>163</v>
      </c>
      <c r="L167" t="s">
        <v>164</v>
      </c>
    </row>
    <row r="168" spans="1:12" x14ac:dyDescent="0.2">
      <c r="A168" t="s">
        <v>165</v>
      </c>
      <c r="D168">
        <f>C168*B168</f>
        <v>0</v>
      </c>
      <c r="F168">
        <f>E168*B168</f>
        <v>0</v>
      </c>
      <c r="H168">
        <f>G168*B168</f>
        <v>0</v>
      </c>
      <c r="J168">
        <f>I168*B168</f>
        <v>0</v>
      </c>
      <c r="K168">
        <f t="shared" ref="K168:L172" si="26">C168+E168+G168+I168</f>
        <v>0</v>
      </c>
      <c r="L168">
        <f t="shared" si="26"/>
        <v>0</v>
      </c>
    </row>
    <row r="169" spans="1:12" x14ac:dyDescent="0.2">
      <c r="A169" t="s">
        <v>166</v>
      </c>
      <c r="D169">
        <f>C169*B169</f>
        <v>0</v>
      </c>
      <c r="F169">
        <f>E169*B169</f>
        <v>0</v>
      </c>
      <c r="H169">
        <f>G169*B169</f>
        <v>0</v>
      </c>
      <c r="J169">
        <f>I169*B169</f>
        <v>0</v>
      </c>
      <c r="K169">
        <f t="shared" si="26"/>
        <v>0</v>
      </c>
      <c r="L169">
        <f t="shared" si="26"/>
        <v>0</v>
      </c>
    </row>
    <row r="170" spans="1:12" x14ac:dyDescent="0.2">
      <c r="A170" t="s">
        <v>167</v>
      </c>
      <c r="D170">
        <f>C170*B170</f>
        <v>0</v>
      </c>
      <c r="F170">
        <f>E170*B170</f>
        <v>0</v>
      </c>
      <c r="H170">
        <f>G170*B170</f>
        <v>0</v>
      </c>
      <c r="J170">
        <f>I170*B170</f>
        <v>0</v>
      </c>
      <c r="K170">
        <f t="shared" si="26"/>
        <v>0</v>
      </c>
      <c r="L170">
        <f t="shared" si="26"/>
        <v>0</v>
      </c>
    </row>
    <row r="171" spans="1:12" x14ac:dyDescent="0.2">
      <c r="A171" t="s">
        <v>168</v>
      </c>
      <c r="D171">
        <f>C171*B171</f>
        <v>0</v>
      </c>
      <c r="F171">
        <f>E171*B171</f>
        <v>0</v>
      </c>
      <c r="H171">
        <f>G171*B171</f>
        <v>0</v>
      </c>
      <c r="J171">
        <f>I171*B171</f>
        <v>0</v>
      </c>
      <c r="K171">
        <f t="shared" si="26"/>
        <v>0</v>
      </c>
      <c r="L171">
        <f t="shared" si="26"/>
        <v>0</v>
      </c>
    </row>
    <row r="172" spans="1:12" x14ac:dyDescent="0.2">
      <c r="A172" t="s">
        <v>169</v>
      </c>
      <c r="D172">
        <f>C172*B172</f>
        <v>0</v>
      </c>
      <c r="F172">
        <f>E172*B172</f>
        <v>0</v>
      </c>
      <c r="H172">
        <f>G172*B172</f>
        <v>0</v>
      </c>
      <c r="J172">
        <f>I172*B172</f>
        <v>0</v>
      </c>
      <c r="K172">
        <f t="shared" si="26"/>
        <v>0</v>
      </c>
      <c r="L172">
        <f t="shared" si="26"/>
        <v>0</v>
      </c>
    </row>
    <row r="173" spans="1:12" x14ac:dyDescent="0.2">
      <c r="A173" t="s">
        <v>0</v>
      </c>
      <c r="D173">
        <f>SUM(D168:D172)</f>
        <v>0</v>
      </c>
      <c r="F173">
        <f>SUM(F168:F172)</f>
        <v>0</v>
      </c>
      <c r="H173">
        <f>SUM(H168:H172)</f>
        <v>0</v>
      </c>
      <c r="J173">
        <f>SUM(J168:J172)</f>
        <v>0</v>
      </c>
      <c r="K173">
        <f>SUM(K168:K172)</f>
        <v>0</v>
      </c>
      <c r="L173">
        <f>SUM(L168:L172)</f>
        <v>0</v>
      </c>
    </row>
    <row r="175" spans="1:12" x14ac:dyDescent="0.2">
      <c r="A175" s="63" t="s">
        <v>170</v>
      </c>
      <c r="B175" s="61"/>
      <c r="C175" s="65" t="s">
        <v>189</v>
      </c>
      <c r="D175" s="61"/>
      <c r="E175" s="65" t="s">
        <v>171</v>
      </c>
      <c r="F175" s="62">
        <v>5402</v>
      </c>
      <c r="G175" s="67" t="s">
        <v>187</v>
      </c>
    </row>
    <row r="176" spans="1:12" x14ac:dyDescent="0.2">
      <c r="A176" t="s">
        <v>157</v>
      </c>
      <c r="B176" t="s">
        <v>52</v>
      </c>
      <c r="C176" s="66" t="s">
        <v>158</v>
      </c>
      <c r="D176" t="s">
        <v>159</v>
      </c>
      <c r="E176" s="66" t="s">
        <v>160</v>
      </c>
      <c r="F176" t="s">
        <v>159</v>
      </c>
      <c r="G176" s="66" t="s">
        <v>161</v>
      </c>
      <c r="H176" t="s">
        <v>159</v>
      </c>
      <c r="I176" s="66" t="s">
        <v>162</v>
      </c>
      <c r="J176" t="s">
        <v>159</v>
      </c>
      <c r="K176" t="s">
        <v>163</v>
      </c>
      <c r="L176" t="s">
        <v>164</v>
      </c>
    </row>
    <row r="177" spans="1:12" x14ac:dyDescent="0.2">
      <c r="A177" t="s">
        <v>165</v>
      </c>
      <c r="D177">
        <f>C177*B177</f>
        <v>0</v>
      </c>
      <c r="F177">
        <f>E177*B177</f>
        <v>0</v>
      </c>
      <c r="H177">
        <f>G177*B177</f>
        <v>0</v>
      </c>
      <c r="J177">
        <f>I177*B177</f>
        <v>0</v>
      </c>
      <c r="K177">
        <f t="shared" ref="K177:L181" si="27">C177+E177+G177+I177</f>
        <v>0</v>
      </c>
      <c r="L177">
        <f t="shared" si="27"/>
        <v>0</v>
      </c>
    </row>
    <row r="178" spans="1:12" x14ac:dyDescent="0.2">
      <c r="A178" t="s">
        <v>166</v>
      </c>
      <c r="D178">
        <f>C178*B178</f>
        <v>0</v>
      </c>
      <c r="F178">
        <f>E178*B178</f>
        <v>0</v>
      </c>
      <c r="H178">
        <f>G178*B178</f>
        <v>0</v>
      </c>
      <c r="J178">
        <f>I178*B178</f>
        <v>0</v>
      </c>
      <c r="K178">
        <f t="shared" si="27"/>
        <v>0</v>
      </c>
      <c r="L178">
        <f t="shared" si="27"/>
        <v>0</v>
      </c>
    </row>
    <row r="179" spans="1:12" x14ac:dyDescent="0.2">
      <c r="A179" t="s">
        <v>167</v>
      </c>
      <c r="D179">
        <f>C179*B179</f>
        <v>0</v>
      </c>
      <c r="F179">
        <f>E179*B179</f>
        <v>0</v>
      </c>
      <c r="H179">
        <f>G179*B179</f>
        <v>0</v>
      </c>
      <c r="J179">
        <f>I179*B179</f>
        <v>0</v>
      </c>
      <c r="K179">
        <f t="shared" si="27"/>
        <v>0</v>
      </c>
      <c r="L179">
        <f t="shared" si="27"/>
        <v>0</v>
      </c>
    </row>
    <row r="180" spans="1:12" x14ac:dyDescent="0.2">
      <c r="A180" t="s">
        <v>168</v>
      </c>
      <c r="D180">
        <f>C180*B180</f>
        <v>0</v>
      </c>
      <c r="F180">
        <f>E180*B180</f>
        <v>0</v>
      </c>
      <c r="H180">
        <f>G180*B180</f>
        <v>0</v>
      </c>
      <c r="J180">
        <f>I180*B180</f>
        <v>0</v>
      </c>
      <c r="K180">
        <f t="shared" si="27"/>
        <v>0</v>
      </c>
      <c r="L180">
        <f t="shared" si="27"/>
        <v>0</v>
      </c>
    </row>
    <row r="181" spans="1:12" x14ac:dyDescent="0.2">
      <c r="A181" t="s">
        <v>169</v>
      </c>
      <c r="D181">
        <f>C181*B181</f>
        <v>0</v>
      </c>
      <c r="F181">
        <f>E181*B181</f>
        <v>0</v>
      </c>
      <c r="H181">
        <f>G181*B181</f>
        <v>0</v>
      </c>
      <c r="J181">
        <f>I181*B181</f>
        <v>0</v>
      </c>
      <c r="K181">
        <f t="shared" si="27"/>
        <v>0</v>
      </c>
      <c r="L181">
        <f t="shared" si="27"/>
        <v>0</v>
      </c>
    </row>
    <row r="182" spans="1:12" x14ac:dyDescent="0.2">
      <c r="A182" t="s">
        <v>0</v>
      </c>
      <c r="D182">
        <f>SUM(D177:D181)</f>
        <v>0</v>
      </c>
      <c r="F182">
        <f>SUM(F177:F181)</f>
        <v>0</v>
      </c>
      <c r="H182">
        <f>SUM(H177:H181)</f>
        <v>0</v>
      </c>
      <c r="J182">
        <f>SUM(J177:J181)</f>
        <v>0</v>
      </c>
      <c r="K182">
        <f>SUM(K177:K181)</f>
        <v>0</v>
      </c>
      <c r="L182">
        <f>SUM(L177:L181)</f>
        <v>0</v>
      </c>
    </row>
    <row r="184" spans="1:12" x14ac:dyDescent="0.2">
      <c r="A184" s="63" t="s">
        <v>170</v>
      </c>
      <c r="B184" s="61"/>
      <c r="C184" s="65" t="s">
        <v>189</v>
      </c>
      <c r="D184" s="61"/>
      <c r="E184" s="65" t="s">
        <v>171</v>
      </c>
      <c r="F184" s="62">
        <v>5403</v>
      </c>
      <c r="G184" s="68" t="s">
        <v>188</v>
      </c>
    </row>
    <row r="185" spans="1:12" x14ac:dyDescent="0.2">
      <c r="A185" t="s">
        <v>157</v>
      </c>
      <c r="B185" t="s">
        <v>52</v>
      </c>
      <c r="C185" s="66" t="s">
        <v>158</v>
      </c>
      <c r="D185" t="s">
        <v>159</v>
      </c>
      <c r="E185" s="66" t="s">
        <v>160</v>
      </c>
      <c r="F185" t="s">
        <v>159</v>
      </c>
      <c r="G185" s="66" t="s">
        <v>161</v>
      </c>
      <c r="H185" t="s">
        <v>159</v>
      </c>
      <c r="I185" s="66" t="s">
        <v>162</v>
      </c>
      <c r="J185" t="s">
        <v>159</v>
      </c>
      <c r="K185" t="s">
        <v>163</v>
      </c>
      <c r="L185" t="s">
        <v>164</v>
      </c>
    </row>
    <row r="186" spans="1:12" x14ac:dyDescent="0.2">
      <c r="A186" t="s">
        <v>165</v>
      </c>
      <c r="D186">
        <f>C186*B186</f>
        <v>0</v>
      </c>
      <c r="F186">
        <f>E186*B186</f>
        <v>0</v>
      </c>
      <c r="H186">
        <f>G186*B186</f>
        <v>0</v>
      </c>
      <c r="J186">
        <f>I186*B186</f>
        <v>0</v>
      </c>
      <c r="K186">
        <f t="shared" ref="K186:L190" si="28">C186+E186+G186+I186</f>
        <v>0</v>
      </c>
      <c r="L186">
        <f t="shared" si="28"/>
        <v>0</v>
      </c>
    </row>
    <row r="187" spans="1:12" x14ac:dyDescent="0.2">
      <c r="A187" t="s">
        <v>166</v>
      </c>
      <c r="D187">
        <f>C187*B187</f>
        <v>0</v>
      </c>
      <c r="F187">
        <f>E187*B187</f>
        <v>0</v>
      </c>
      <c r="H187">
        <f>G187*B187</f>
        <v>0</v>
      </c>
      <c r="J187">
        <f>I187*B187</f>
        <v>0</v>
      </c>
      <c r="K187">
        <f t="shared" si="28"/>
        <v>0</v>
      </c>
      <c r="L187">
        <f t="shared" si="28"/>
        <v>0</v>
      </c>
    </row>
    <row r="188" spans="1:12" x14ac:dyDescent="0.2">
      <c r="A188" t="s">
        <v>167</v>
      </c>
      <c r="D188">
        <f>C188*B188</f>
        <v>0</v>
      </c>
      <c r="F188">
        <f>E188*B188</f>
        <v>0</v>
      </c>
      <c r="H188">
        <f>G188*B188</f>
        <v>0</v>
      </c>
      <c r="J188">
        <f>I188*B188</f>
        <v>0</v>
      </c>
      <c r="K188">
        <f t="shared" si="28"/>
        <v>0</v>
      </c>
      <c r="L188">
        <f t="shared" si="28"/>
        <v>0</v>
      </c>
    </row>
    <row r="189" spans="1:12" x14ac:dyDescent="0.2">
      <c r="A189" t="s">
        <v>168</v>
      </c>
      <c r="D189">
        <f>C189*B189</f>
        <v>0</v>
      </c>
      <c r="F189">
        <f>E189*B189</f>
        <v>0</v>
      </c>
      <c r="H189">
        <f>G189*B189</f>
        <v>0</v>
      </c>
      <c r="J189">
        <f>I189*B189</f>
        <v>0</v>
      </c>
      <c r="K189">
        <f t="shared" si="28"/>
        <v>0</v>
      </c>
      <c r="L189">
        <f t="shared" si="28"/>
        <v>0</v>
      </c>
    </row>
    <row r="190" spans="1:12" x14ac:dyDescent="0.2">
      <c r="A190" t="s">
        <v>169</v>
      </c>
      <c r="D190">
        <f>C190*B190</f>
        <v>0</v>
      </c>
      <c r="F190">
        <f>E190*B190</f>
        <v>0</v>
      </c>
      <c r="H190">
        <f>G190*B190</f>
        <v>0</v>
      </c>
      <c r="J190">
        <f>I190*B190</f>
        <v>0</v>
      </c>
      <c r="K190">
        <f t="shared" si="28"/>
        <v>0</v>
      </c>
      <c r="L190">
        <f t="shared" si="28"/>
        <v>0</v>
      </c>
    </row>
    <row r="191" spans="1:12" x14ac:dyDescent="0.2">
      <c r="A191" t="s">
        <v>0</v>
      </c>
      <c r="D191">
        <f>SUM(D186:D190)</f>
        <v>0</v>
      </c>
      <c r="F191">
        <f>SUM(F186:F190)</f>
        <v>0</v>
      </c>
      <c r="H191">
        <f>SUM(H186:H190)</f>
        <v>0</v>
      </c>
      <c r="J191">
        <f>SUM(J186:J190)</f>
        <v>0</v>
      </c>
      <c r="K191">
        <f>SUM(K186:K190)</f>
        <v>0</v>
      </c>
      <c r="L191">
        <f>SUM(L186:L190)</f>
        <v>0</v>
      </c>
    </row>
    <row r="193" spans="1:7" x14ac:dyDescent="0.2">
      <c r="A193" s="63"/>
      <c r="B193" s="61"/>
      <c r="C193" s="65"/>
      <c r="D193" s="61"/>
      <c r="E193" s="65"/>
      <c r="F193" s="62"/>
      <c r="G193" s="68"/>
    </row>
  </sheetData>
  <mergeCells count="4">
    <mergeCell ref="C1:D1"/>
    <mergeCell ref="E1:F1"/>
    <mergeCell ref="G1:H1"/>
    <mergeCell ref="I1:J1"/>
  </mergeCells>
  <phoneticPr fontId="0" type="noConversion"/>
  <pageMargins left="0.5" right="0.25" top="0.5" bottom="0.25" header="0" footer="0"/>
  <pageSetup scale="82" orientation="landscape" horizontalDpi="4294967294" verticalDpi="1200" r:id="rId1"/>
  <headerFooter alignWithMargins="0">
    <oddFooter>&amp;C&amp;1#&amp;"Calibri"&amp;6&amp;K737373Sensitivity: Internal (C3)</oddFooter>
  </headerFooter>
  <rowBreaks count="4" manualBreakCount="4">
    <brk id="55" max="11" man="1"/>
    <brk id="109" max="16383" man="1"/>
    <brk id="118" max="16383" man="1"/>
    <brk id="155"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69"/>
  <sheetViews>
    <sheetView topLeftCell="A27" workbookViewId="0">
      <selection activeCell="J27" sqref="J27"/>
    </sheetView>
  </sheetViews>
  <sheetFormatPr defaultColWidth="9.140625" defaultRowHeight="12.75" x14ac:dyDescent="0.2"/>
  <cols>
    <col min="1" max="1" width="4.42578125" style="8" customWidth="1"/>
    <col min="2" max="2" width="49.85546875" style="8" bestFit="1" customWidth="1"/>
    <col min="3" max="3" width="9.5703125" style="8" customWidth="1"/>
    <col min="4" max="4" width="7.28515625" style="2" customWidth="1"/>
    <col min="5" max="5" width="10.28515625" style="2" customWidth="1"/>
    <col min="6" max="6" width="7.28515625" style="23" customWidth="1"/>
    <col min="7" max="7" width="10.42578125" style="2" customWidth="1"/>
    <col min="8" max="8" width="7.28515625" style="23" customWidth="1"/>
    <col min="9" max="9" width="9.7109375" style="2" customWidth="1"/>
    <col min="10" max="10" width="7.28515625" style="23" customWidth="1"/>
    <col min="11" max="11" width="11.5703125" style="2" customWidth="1"/>
    <col min="12" max="12" width="11.5703125" style="8" customWidth="1"/>
    <col min="13" max="16384" width="9.140625" style="8"/>
  </cols>
  <sheetData>
    <row r="1" spans="1:12" ht="15.75" x14ac:dyDescent="0.25">
      <c r="A1" s="11" t="s">
        <v>314</v>
      </c>
      <c r="B1" s="1"/>
      <c r="C1" s="1"/>
      <c r="D1" s="1"/>
      <c r="E1" s="1"/>
      <c r="F1" s="30"/>
      <c r="G1" s="1"/>
      <c r="H1" s="30"/>
      <c r="I1" s="1"/>
      <c r="J1" s="30"/>
      <c r="K1" s="1"/>
    </row>
    <row r="2" spans="1:12" x14ac:dyDescent="0.2">
      <c r="A2" s="3" t="s">
        <v>48</v>
      </c>
      <c r="B2" s="3"/>
      <c r="C2" s="3"/>
      <c r="D2" s="3"/>
      <c r="E2" s="3"/>
      <c r="F2" s="31"/>
      <c r="G2" s="3"/>
      <c r="H2" s="31"/>
      <c r="I2" s="3"/>
      <c r="J2" s="31"/>
      <c r="K2" s="3"/>
    </row>
    <row r="3" spans="1:12" x14ac:dyDescent="0.2">
      <c r="A3" s="3" t="s">
        <v>49</v>
      </c>
      <c r="B3" s="9"/>
      <c r="C3" s="9"/>
      <c r="D3" s="4"/>
      <c r="E3" s="4"/>
      <c r="F3" s="32"/>
      <c r="G3" s="4"/>
      <c r="H3" s="32"/>
      <c r="I3" s="4"/>
      <c r="J3" s="32"/>
      <c r="K3" s="4"/>
    </row>
    <row r="4" spans="1:12" x14ac:dyDescent="0.2">
      <c r="A4" s="9"/>
      <c r="B4" s="9"/>
      <c r="C4" s="9"/>
      <c r="D4" s="4"/>
      <c r="E4" s="4"/>
      <c r="F4" s="32"/>
      <c r="G4" s="4"/>
      <c r="H4" s="32"/>
      <c r="I4" s="4"/>
      <c r="J4" s="32"/>
      <c r="K4" s="4"/>
    </row>
    <row r="5" spans="1:12" ht="38.25" x14ac:dyDescent="0.2">
      <c r="A5" s="14" t="s">
        <v>17</v>
      </c>
      <c r="B5" s="14" t="s">
        <v>18</v>
      </c>
      <c r="C5" s="14" t="s">
        <v>19</v>
      </c>
      <c r="D5" s="13" t="s">
        <v>20</v>
      </c>
      <c r="E5" s="14" t="s">
        <v>21</v>
      </c>
      <c r="F5" s="33" t="s">
        <v>22</v>
      </c>
      <c r="G5" s="14" t="s">
        <v>21</v>
      </c>
      <c r="H5" s="33" t="s">
        <v>23</v>
      </c>
      <c r="I5" s="14" t="s">
        <v>21</v>
      </c>
      <c r="J5" s="33" t="s">
        <v>24</v>
      </c>
      <c r="K5" s="14" t="s">
        <v>21</v>
      </c>
      <c r="L5" s="13" t="s">
        <v>25</v>
      </c>
    </row>
    <row r="6" spans="1:12" x14ac:dyDescent="0.2">
      <c r="A6" s="28" t="s">
        <v>3</v>
      </c>
      <c r="B6" s="57" t="s">
        <v>234</v>
      </c>
      <c r="C6" s="55">
        <v>500</v>
      </c>
      <c r="D6" s="54">
        <v>3</v>
      </c>
      <c r="E6" s="6">
        <f>C6*D6</f>
        <v>1500</v>
      </c>
      <c r="F6" s="54">
        <v>3</v>
      </c>
      <c r="G6" s="6">
        <f>C6*F6</f>
        <v>1500</v>
      </c>
      <c r="H6" s="54">
        <v>3</v>
      </c>
      <c r="I6" s="6">
        <f>C6*H6</f>
        <v>1500</v>
      </c>
      <c r="J6" s="54">
        <v>3</v>
      </c>
      <c r="K6" s="6">
        <f t="shared" ref="K6:K11" si="0">C6*J6</f>
        <v>1500</v>
      </c>
      <c r="L6" s="10">
        <f>K6+I6+G6+E6</f>
        <v>6000</v>
      </c>
    </row>
    <row r="7" spans="1:12" x14ac:dyDescent="0.2">
      <c r="A7" s="28" t="s">
        <v>4</v>
      </c>
      <c r="B7" s="57" t="s">
        <v>235</v>
      </c>
      <c r="C7" s="55">
        <v>1000</v>
      </c>
      <c r="D7" s="54">
        <v>3</v>
      </c>
      <c r="E7" s="6">
        <f>C7*D7</f>
        <v>3000</v>
      </c>
      <c r="F7" s="54">
        <v>3</v>
      </c>
      <c r="G7" s="6">
        <f>C7*F7</f>
        <v>3000</v>
      </c>
      <c r="H7" s="54">
        <v>3</v>
      </c>
      <c r="I7" s="6">
        <f>C7*H7</f>
        <v>3000</v>
      </c>
      <c r="J7" s="54">
        <v>3</v>
      </c>
      <c r="K7" s="6">
        <f t="shared" si="0"/>
        <v>3000</v>
      </c>
      <c r="L7" s="10">
        <f>K7+I7+G7+E7</f>
        <v>12000</v>
      </c>
    </row>
    <row r="8" spans="1:12" x14ac:dyDescent="0.2">
      <c r="A8" s="28" t="s">
        <v>5</v>
      </c>
      <c r="B8" s="57" t="s">
        <v>236</v>
      </c>
      <c r="C8" s="55">
        <v>500</v>
      </c>
      <c r="D8" s="54">
        <v>3</v>
      </c>
      <c r="E8" s="6">
        <f>C8*D8</f>
        <v>1500</v>
      </c>
      <c r="F8" s="54">
        <v>3</v>
      </c>
      <c r="G8" s="6">
        <f>C8*F8</f>
        <v>1500</v>
      </c>
      <c r="H8" s="54">
        <v>3</v>
      </c>
      <c r="I8" s="6">
        <f>C8*H8</f>
        <v>1500</v>
      </c>
      <c r="J8" s="54">
        <v>3</v>
      </c>
      <c r="K8" s="6">
        <f t="shared" si="0"/>
        <v>1500</v>
      </c>
      <c r="L8" s="10">
        <f>K8+I8+G8+E8</f>
        <v>6000</v>
      </c>
    </row>
    <row r="9" spans="1:12" x14ac:dyDescent="0.2">
      <c r="A9" s="28" t="s">
        <v>6</v>
      </c>
      <c r="B9" s="59" t="s">
        <v>313</v>
      </c>
      <c r="C9" s="55">
        <v>1000</v>
      </c>
      <c r="D9" s="54">
        <v>3</v>
      </c>
      <c r="E9" s="6">
        <f>C9*D9</f>
        <v>3000</v>
      </c>
      <c r="F9" s="54">
        <v>3</v>
      </c>
      <c r="G9" s="6">
        <f>C9*F9</f>
        <v>3000</v>
      </c>
      <c r="H9" s="54">
        <v>3</v>
      </c>
      <c r="I9" s="6">
        <f>C9*H9</f>
        <v>3000</v>
      </c>
      <c r="J9" s="54">
        <v>3</v>
      </c>
      <c r="K9" s="6">
        <f t="shared" si="0"/>
        <v>3000</v>
      </c>
      <c r="L9" s="10">
        <f t="shared" ref="L9:L18" si="1">K9+I9+G9+E9</f>
        <v>12000</v>
      </c>
    </row>
    <row r="10" spans="1:12" x14ac:dyDescent="0.2">
      <c r="A10" s="28" t="s">
        <v>7</v>
      </c>
      <c r="B10" s="59" t="s">
        <v>331</v>
      </c>
      <c r="C10" s="55">
        <v>2500</v>
      </c>
      <c r="D10" s="54">
        <v>3</v>
      </c>
      <c r="E10" s="6">
        <f t="shared" ref="E10:E18" si="2">C10*D10</f>
        <v>7500</v>
      </c>
      <c r="F10" s="54">
        <v>3</v>
      </c>
      <c r="G10" s="6">
        <f t="shared" ref="G10:G18" si="3">C10*F10</f>
        <v>7500</v>
      </c>
      <c r="H10" s="54">
        <v>3</v>
      </c>
      <c r="I10" s="6">
        <f t="shared" ref="I10:I18" si="4">C10*H10</f>
        <v>7500</v>
      </c>
      <c r="J10" s="54">
        <v>3</v>
      </c>
      <c r="K10" s="6">
        <f t="shared" si="0"/>
        <v>7500</v>
      </c>
      <c r="L10" s="10">
        <f t="shared" si="1"/>
        <v>30000</v>
      </c>
    </row>
    <row r="11" spans="1:12" x14ac:dyDescent="0.2">
      <c r="A11" s="28" t="s">
        <v>8</v>
      </c>
      <c r="B11" s="59" t="s">
        <v>238</v>
      </c>
      <c r="C11" s="59">
        <v>3500</v>
      </c>
      <c r="D11" s="54">
        <v>1</v>
      </c>
      <c r="E11" s="6">
        <f>C11*D11</f>
        <v>3500</v>
      </c>
      <c r="F11" s="54">
        <v>1</v>
      </c>
      <c r="G11" s="6">
        <f>C11*F11</f>
        <v>3500</v>
      </c>
      <c r="H11" s="54">
        <v>1</v>
      </c>
      <c r="I11" s="6">
        <f>C11*H11</f>
        <v>3500</v>
      </c>
      <c r="J11" s="54">
        <v>1</v>
      </c>
      <c r="K11" s="6">
        <f t="shared" si="0"/>
        <v>3500</v>
      </c>
      <c r="L11" s="10">
        <f>K11+I11+G11+E11</f>
        <v>14000</v>
      </c>
    </row>
    <row r="12" spans="1:12" x14ac:dyDescent="0.2">
      <c r="A12" s="28" t="s">
        <v>9</v>
      </c>
      <c r="B12" s="59"/>
      <c r="C12" s="59"/>
      <c r="D12" s="54"/>
      <c r="E12" s="6">
        <f t="shared" si="2"/>
        <v>0</v>
      </c>
      <c r="F12" s="54"/>
      <c r="G12" s="6">
        <f t="shared" si="3"/>
        <v>0</v>
      </c>
      <c r="H12" s="54"/>
      <c r="I12" s="6">
        <f t="shared" si="4"/>
        <v>0</v>
      </c>
      <c r="J12" s="54"/>
      <c r="K12" s="6">
        <f t="shared" ref="K12:K18" si="5">C12*J12</f>
        <v>0</v>
      </c>
      <c r="L12" s="10">
        <f t="shared" si="1"/>
        <v>0</v>
      </c>
    </row>
    <row r="13" spans="1:12" x14ac:dyDescent="0.2">
      <c r="A13" s="28" t="s">
        <v>10</v>
      </c>
      <c r="B13" s="55"/>
      <c r="C13" s="55"/>
      <c r="D13" s="54"/>
      <c r="E13" s="6">
        <f t="shared" si="2"/>
        <v>0</v>
      </c>
      <c r="F13" s="54"/>
      <c r="G13" s="6">
        <f t="shared" si="3"/>
        <v>0</v>
      </c>
      <c r="H13" s="54"/>
      <c r="I13" s="6">
        <f t="shared" si="4"/>
        <v>0</v>
      </c>
      <c r="J13" s="54"/>
      <c r="K13" s="6">
        <f t="shared" si="5"/>
        <v>0</v>
      </c>
      <c r="L13" s="10">
        <f t="shared" si="1"/>
        <v>0</v>
      </c>
    </row>
    <row r="14" spans="1:12" x14ac:dyDescent="0.2">
      <c r="A14" s="28" t="s">
        <v>11</v>
      </c>
      <c r="B14" s="55"/>
      <c r="C14" s="55"/>
      <c r="D14" s="54"/>
      <c r="E14" s="6">
        <f t="shared" si="2"/>
        <v>0</v>
      </c>
      <c r="F14" s="54"/>
      <c r="G14" s="6">
        <f t="shared" si="3"/>
        <v>0</v>
      </c>
      <c r="H14" s="54"/>
      <c r="I14" s="6">
        <f t="shared" si="4"/>
        <v>0</v>
      </c>
      <c r="J14" s="54"/>
      <c r="K14" s="6">
        <f t="shared" si="5"/>
        <v>0</v>
      </c>
      <c r="L14" s="10">
        <f t="shared" si="1"/>
        <v>0</v>
      </c>
    </row>
    <row r="15" spans="1:12" x14ac:dyDescent="0.2">
      <c r="A15" s="28" t="s">
        <v>12</v>
      </c>
      <c r="B15" s="55"/>
      <c r="C15" s="55"/>
      <c r="D15" s="54"/>
      <c r="E15" s="6">
        <f t="shared" si="2"/>
        <v>0</v>
      </c>
      <c r="F15" s="54"/>
      <c r="G15" s="6">
        <f t="shared" si="3"/>
        <v>0</v>
      </c>
      <c r="H15" s="54"/>
      <c r="I15" s="6">
        <f t="shared" si="4"/>
        <v>0</v>
      </c>
      <c r="J15" s="54"/>
      <c r="K15" s="6">
        <f t="shared" si="5"/>
        <v>0</v>
      </c>
      <c r="L15" s="10">
        <f t="shared" si="1"/>
        <v>0</v>
      </c>
    </row>
    <row r="16" spans="1:12" x14ac:dyDescent="0.2">
      <c r="A16" s="28" t="s">
        <v>13</v>
      </c>
      <c r="B16" s="55"/>
      <c r="C16" s="55"/>
      <c r="D16" s="54"/>
      <c r="E16" s="6">
        <f t="shared" si="2"/>
        <v>0</v>
      </c>
      <c r="F16" s="54"/>
      <c r="G16" s="6">
        <f t="shared" si="3"/>
        <v>0</v>
      </c>
      <c r="H16" s="54"/>
      <c r="I16" s="6">
        <f t="shared" si="4"/>
        <v>0</v>
      </c>
      <c r="J16" s="54"/>
      <c r="K16" s="6">
        <f t="shared" si="5"/>
        <v>0</v>
      </c>
      <c r="L16" s="10">
        <f t="shared" si="1"/>
        <v>0</v>
      </c>
    </row>
    <row r="17" spans="1:12" x14ac:dyDescent="0.2">
      <c r="A17" s="28" t="s">
        <v>14</v>
      </c>
      <c r="B17" s="55"/>
      <c r="C17" s="55"/>
      <c r="D17" s="54"/>
      <c r="E17" s="6">
        <f t="shared" si="2"/>
        <v>0</v>
      </c>
      <c r="F17" s="54"/>
      <c r="G17" s="6">
        <f t="shared" si="3"/>
        <v>0</v>
      </c>
      <c r="H17" s="54"/>
      <c r="I17" s="6">
        <f t="shared" si="4"/>
        <v>0</v>
      </c>
      <c r="J17" s="54"/>
      <c r="K17" s="6">
        <f t="shared" si="5"/>
        <v>0</v>
      </c>
      <c r="L17" s="10">
        <f t="shared" si="1"/>
        <v>0</v>
      </c>
    </row>
    <row r="18" spans="1:12" x14ac:dyDescent="0.2">
      <c r="A18" s="28" t="s">
        <v>15</v>
      </c>
      <c r="B18" s="55"/>
      <c r="C18" s="55"/>
      <c r="D18" s="54"/>
      <c r="E18" s="6">
        <f t="shared" si="2"/>
        <v>0</v>
      </c>
      <c r="F18" s="54"/>
      <c r="G18" s="6">
        <f t="shared" si="3"/>
        <v>0</v>
      </c>
      <c r="H18" s="54"/>
      <c r="I18" s="6">
        <f t="shared" si="4"/>
        <v>0</v>
      </c>
      <c r="J18" s="54"/>
      <c r="K18" s="6">
        <f t="shared" si="5"/>
        <v>0</v>
      </c>
      <c r="L18" s="10">
        <f t="shared" si="1"/>
        <v>0</v>
      </c>
    </row>
    <row r="19" spans="1:12" s="22" customFormat="1" x14ac:dyDescent="0.2">
      <c r="A19" s="36"/>
      <c r="B19" s="20" t="s">
        <v>16</v>
      </c>
      <c r="C19" s="36"/>
      <c r="D19" s="37"/>
      <c r="E19" s="37">
        <f>SUM(E6:E18)</f>
        <v>20000</v>
      </c>
      <c r="F19" s="37"/>
      <c r="G19" s="37">
        <f>SUM(G6:G18)</f>
        <v>20000</v>
      </c>
      <c r="H19" s="37"/>
      <c r="I19" s="37">
        <f>SUM(I6:I18)</f>
        <v>20000</v>
      </c>
      <c r="J19" s="37"/>
      <c r="K19" s="37">
        <f>SUM(K6:K18)</f>
        <v>20000</v>
      </c>
      <c r="L19" s="37">
        <f>SUM(L6:L18)</f>
        <v>80000</v>
      </c>
    </row>
    <row r="20" spans="1:12" x14ac:dyDescent="0.2">
      <c r="A20" s="12"/>
      <c r="B20" s="12"/>
      <c r="C20" s="12"/>
      <c r="D20" s="15"/>
      <c r="E20" s="15"/>
      <c r="F20" s="34"/>
      <c r="G20" s="15"/>
      <c r="H20" s="34"/>
      <c r="I20" s="15"/>
      <c r="J20" s="34"/>
      <c r="K20" s="15"/>
      <c r="L20" s="12"/>
    </row>
    <row r="21" spans="1:12" ht="15.75" x14ac:dyDescent="0.25">
      <c r="A21" s="11" t="s">
        <v>314</v>
      </c>
      <c r="B21" s="1"/>
      <c r="C21" s="1"/>
      <c r="D21" s="19"/>
      <c r="E21" s="19"/>
      <c r="F21" s="35"/>
      <c r="G21" s="19"/>
      <c r="H21" s="35"/>
      <c r="I21" s="19"/>
      <c r="J21" s="35"/>
      <c r="K21" s="19"/>
      <c r="L21" s="12"/>
    </row>
    <row r="22" spans="1:12" x14ac:dyDescent="0.2">
      <c r="A22" s="16" t="s">
        <v>51</v>
      </c>
      <c r="B22" s="9"/>
      <c r="C22" s="9"/>
      <c r="D22" s="19"/>
      <c r="E22" s="19"/>
      <c r="F22" s="35"/>
      <c r="G22" s="19"/>
      <c r="H22" s="35"/>
      <c r="I22" s="19"/>
      <c r="J22" s="35"/>
      <c r="K22" s="19"/>
      <c r="L22" s="12"/>
    </row>
    <row r="23" spans="1:12" s="12" customFormat="1" x14ac:dyDescent="0.2">
      <c r="A23" s="3" t="s">
        <v>50</v>
      </c>
      <c r="B23" s="17"/>
      <c r="C23" s="17"/>
      <c r="D23" s="19"/>
      <c r="E23" s="19"/>
      <c r="F23" s="35"/>
      <c r="G23" s="19"/>
      <c r="H23" s="35"/>
      <c r="I23" s="19"/>
      <c r="J23" s="35"/>
      <c r="K23" s="19"/>
    </row>
    <row r="24" spans="1:12" ht="38.25" x14ac:dyDescent="0.2">
      <c r="A24" s="5" t="s">
        <v>17</v>
      </c>
      <c r="B24" s="5" t="s">
        <v>26</v>
      </c>
      <c r="C24" s="18" t="s">
        <v>52</v>
      </c>
      <c r="D24" s="13" t="s">
        <v>20</v>
      </c>
      <c r="E24" s="5" t="s">
        <v>27</v>
      </c>
      <c r="F24" s="33" t="s">
        <v>22</v>
      </c>
      <c r="G24" s="5" t="s">
        <v>27</v>
      </c>
      <c r="H24" s="33" t="s">
        <v>23</v>
      </c>
      <c r="I24" s="5" t="s">
        <v>27</v>
      </c>
      <c r="J24" s="33" t="s">
        <v>24</v>
      </c>
      <c r="K24" s="5" t="s">
        <v>27</v>
      </c>
      <c r="L24" s="13" t="s">
        <v>25</v>
      </c>
    </row>
    <row r="25" spans="1:12" x14ac:dyDescent="0.2">
      <c r="A25" s="29" t="s">
        <v>3</v>
      </c>
      <c r="B25" s="59" t="s">
        <v>237</v>
      </c>
      <c r="C25" s="55">
        <v>450</v>
      </c>
      <c r="D25" s="54">
        <v>3</v>
      </c>
      <c r="E25" s="6">
        <f>$C25*D25</f>
        <v>1350</v>
      </c>
      <c r="F25" s="54">
        <v>3</v>
      </c>
      <c r="G25" s="6">
        <f>$C25*F25</f>
        <v>1350</v>
      </c>
      <c r="H25" s="54">
        <v>3</v>
      </c>
      <c r="I25" s="6">
        <f>$C25*H25</f>
        <v>1350</v>
      </c>
      <c r="J25" s="54">
        <v>3</v>
      </c>
      <c r="K25" s="6">
        <f>$C25*J25</f>
        <v>1350</v>
      </c>
      <c r="L25" s="10">
        <f t="shared" ref="L25:L34" si="6">K25+I25+G25+E25</f>
        <v>5400</v>
      </c>
    </row>
    <row r="26" spans="1:12" x14ac:dyDescent="0.2">
      <c r="A26" s="29" t="s">
        <v>4</v>
      </c>
      <c r="B26" s="59" t="s">
        <v>239</v>
      </c>
      <c r="C26" s="55">
        <v>50</v>
      </c>
      <c r="D26" s="54">
        <v>3</v>
      </c>
      <c r="E26" s="6">
        <f>$C26*D26</f>
        <v>150</v>
      </c>
      <c r="F26" s="54">
        <v>3</v>
      </c>
      <c r="G26" s="6">
        <f>$C26*F26</f>
        <v>150</v>
      </c>
      <c r="H26" s="54">
        <v>3</v>
      </c>
      <c r="I26" s="6">
        <f>$C26*H26</f>
        <v>150</v>
      </c>
      <c r="J26" s="54">
        <v>3</v>
      </c>
      <c r="K26" s="6">
        <f>$C26*J26</f>
        <v>150</v>
      </c>
      <c r="L26" s="10">
        <f t="shared" si="6"/>
        <v>600</v>
      </c>
    </row>
    <row r="27" spans="1:12" x14ac:dyDescent="0.2">
      <c r="A27" s="29" t="s">
        <v>5</v>
      </c>
      <c r="B27" s="59"/>
      <c r="C27" s="55"/>
      <c r="D27" s="54">
        <v>0</v>
      </c>
      <c r="E27" s="6">
        <f>$C27*D27</f>
        <v>0</v>
      </c>
      <c r="F27" s="54">
        <v>0</v>
      </c>
      <c r="G27" s="6">
        <f>$C27*F27</f>
        <v>0</v>
      </c>
      <c r="H27" s="54">
        <v>0</v>
      </c>
      <c r="I27" s="6">
        <f>$C27*H27</f>
        <v>0</v>
      </c>
      <c r="J27" s="54">
        <v>0</v>
      </c>
      <c r="K27" s="6">
        <f>$C27*J27</f>
        <v>0</v>
      </c>
      <c r="L27" s="10">
        <f t="shared" si="6"/>
        <v>0</v>
      </c>
    </row>
    <row r="28" spans="1:12" x14ac:dyDescent="0.2">
      <c r="A28" s="29" t="s">
        <v>6</v>
      </c>
      <c r="B28" s="55"/>
      <c r="C28" s="55"/>
      <c r="D28" s="54"/>
      <c r="E28" s="6">
        <f t="shared" ref="E28:E34" si="7">$C28*D28</f>
        <v>0</v>
      </c>
      <c r="F28" s="54"/>
      <c r="G28" s="6">
        <f t="shared" ref="G28:G34" si="8">$C28*F28</f>
        <v>0</v>
      </c>
      <c r="H28" s="54"/>
      <c r="I28" s="6">
        <f t="shared" ref="I28:I34" si="9">$C28*H28</f>
        <v>0</v>
      </c>
      <c r="J28" s="54"/>
      <c r="K28" s="6">
        <f t="shared" ref="K28:K34" si="10">$C28*J28</f>
        <v>0</v>
      </c>
      <c r="L28" s="10">
        <f t="shared" si="6"/>
        <v>0</v>
      </c>
    </row>
    <row r="29" spans="1:12" x14ac:dyDescent="0.2">
      <c r="A29" s="29" t="s">
        <v>7</v>
      </c>
      <c r="B29" s="55"/>
      <c r="C29" s="55"/>
      <c r="D29" s="54"/>
      <c r="E29" s="6">
        <f t="shared" si="7"/>
        <v>0</v>
      </c>
      <c r="F29" s="54"/>
      <c r="G29" s="6">
        <f t="shared" si="8"/>
        <v>0</v>
      </c>
      <c r="H29" s="54"/>
      <c r="I29" s="6">
        <f t="shared" si="9"/>
        <v>0</v>
      </c>
      <c r="J29" s="54"/>
      <c r="K29" s="6">
        <f t="shared" si="10"/>
        <v>0</v>
      </c>
      <c r="L29" s="10">
        <f t="shared" si="6"/>
        <v>0</v>
      </c>
    </row>
    <row r="30" spans="1:12" x14ac:dyDescent="0.2">
      <c r="A30" s="29" t="s">
        <v>8</v>
      </c>
      <c r="B30" s="55"/>
      <c r="C30" s="55"/>
      <c r="D30" s="54"/>
      <c r="E30" s="6">
        <f t="shared" si="7"/>
        <v>0</v>
      </c>
      <c r="F30" s="54"/>
      <c r="G30" s="6">
        <f t="shared" si="8"/>
        <v>0</v>
      </c>
      <c r="H30" s="54"/>
      <c r="I30" s="6">
        <f t="shared" si="9"/>
        <v>0</v>
      </c>
      <c r="J30" s="54"/>
      <c r="K30" s="6">
        <f t="shared" si="10"/>
        <v>0</v>
      </c>
      <c r="L30" s="10">
        <f t="shared" si="6"/>
        <v>0</v>
      </c>
    </row>
    <row r="31" spans="1:12" x14ac:dyDescent="0.2">
      <c r="A31" s="29" t="s">
        <v>9</v>
      </c>
      <c r="B31" s="55"/>
      <c r="C31" s="55"/>
      <c r="D31" s="54"/>
      <c r="E31" s="6">
        <f t="shared" si="7"/>
        <v>0</v>
      </c>
      <c r="F31" s="54"/>
      <c r="G31" s="6">
        <f t="shared" si="8"/>
        <v>0</v>
      </c>
      <c r="H31" s="54"/>
      <c r="I31" s="6">
        <f t="shared" si="9"/>
        <v>0</v>
      </c>
      <c r="J31" s="54"/>
      <c r="K31" s="6">
        <f t="shared" si="10"/>
        <v>0</v>
      </c>
      <c r="L31" s="10">
        <f t="shared" si="6"/>
        <v>0</v>
      </c>
    </row>
    <row r="32" spans="1:12" x14ac:dyDescent="0.2">
      <c r="A32" s="29" t="s">
        <v>10</v>
      </c>
      <c r="B32" s="55"/>
      <c r="C32" s="55"/>
      <c r="D32" s="54"/>
      <c r="E32" s="6">
        <f t="shared" si="7"/>
        <v>0</v>
      </c>
      <c r="F32" s="54"/>
      <c r="G32" s="6">
        <f t="shared" si="8"/>
        <v>0</v>
      </c>
      <c r="H32" s="54"/>
      <c r="I32" s="6">
        <f t="shared" si="9"/>
        <v>0</v>
      </c>
      <c r="J32" s="54"/>
      <c r="K32" s="6">
        <f t="shared" si="10"/>
        <v>0</v>
      </c>
      <c r="L32" s="10">
        <f t="shared" si="6"/>
        <v>0</v>
      </c>
    </row>
    <row r="33" spans="1:12" x14ac:dyDescent="0.2">
      <c r="A33" s="29" t="s">
        <v>11</v>
      </c>
      <c r="B33" s="55"/>
      <c r="C33" s="55"/>
      <c r="D33" s="54"/>
      <c r="E33" s="6">
        <f t="shared" si="7"/>
        <v>0</v>
      </c>
      <c r="F33" s="54"/>
      <c r="G33" s="6">
        <f t="shared" si="8"/>
        <v>0</v>
      </c>
      <c r="H33" s="54"/>
      <c r="I33" s="6">
        <f t="shared" si="9"/>
        <v>0</v>
      </c>
      <c r="J33" s="54"/>
      <c r="K33" s="6">
        <f t="shared" si="10"/>
        <v>0</v>
      </c>
      <c r="L33" s="10">
        <f t="shared" si="6"/>
        <v>0</v>
      </c>
    </row>
    <row r="34" spans="1:12" x14ac:dyDescent="0.2">
      <c r="A34" s="29" t="s">
        <v>12</v>
      </c>
      <c r="B34" s="55"/>
      <c r="C34" s="55"/>
      <c r="D34" s="54"/>
      <c r="E34" s="6">
        <f t="shared" si="7"/>
        <v>0</v>
      </c>
      <c r="F34" s="54"/>
      <c r="G34" s="6">
        <f t="shared" si="8"/>
        <v>0</v>
      </c>
      <c r="H34" s="54"/>
      <c r="I34" s="6">
        <f t="shared" si="9"/>
        <v>0</v>
      </c>
      <c r="J34" s="54"/>
      <c r="K34" s="6">
        <f t="shared" si="10"/>
        <v>0</v>
      </c>
      <c r="L34" s="10">
        <f t="shared" si="6"/>
        <v>0</v>
      </c>
    </row>
    <row r="35" spans="1:12" s="22" customFormat="1" x14ac:dyDescent="0.2">
      <c r="A35" s="36"/>
      <c r="B35" s="20" t="s">
        <v>0</v>
      </c>
      <c r="C35" s="36"/>
      <c r="D35" s="37"/>
      <c r="E35" s="21">
        <f>SUM(E25:E34)</f>
        <v>1500</v>
      </c>
      <c r="F35" s="37"/>
      <c r="G35" s="21">
        <f>SUM(G25:G34)</f>
        <v>1500</v>
      </c>
      <c r="H35" s="37"/>
      <c r="I35" s="21">
        <f>SUM(I25:I34)</f>
        <v>1500</v>
      </c>
      <c r="J35" s="37"/>
      <c r="K35" s="21">
        <f>SUM(K25:K34)</f>
        <v>1500</v>
      </c>
      <c r="L35" s="21">
        <f>SUM(L25:L34)</f>
        <v>6000</v>
      </c>
    </row>
    <row r="36" spans="1:12" x14ac:dyDescent="0.2">
      <c r="A36" s="12"/>
      <c r="B36" s="12"/>
      <c r="C36" s="12"/>
    </row>
    <row r="37" spans="1:12" x14ac:dyDescent="0.2">
      <c r="A37" s="12"/>
      <c r="B37" s="12"/>
      <c r="C37" s="12"/>
    </row>
    <row r="38" spans="1:12" ht="15.75" x14ac:dyDescent="0.25">
      <c r="A38" s="11" t="s">
        <v>314</v>
      </c>
      <c r="B38" s="1"/>
      <c r="C38" s="1"/>
      <c r="D38" s="19"/>
      <c r="E38" s="19"/>
      <c r="F38" s="35"/>
      <c r="G38" s="19"/>
      <c r="H38" s="35"/>
      <c r="I38" s="19"/>
      <c r="J38" s="35"/>
      <c r="K38" s="19"/>
      <c r="L38" s="12"/>
    </row>
    <row r="39" spans="1:12" x14ac:dyDescent="0.2">
      <c r="A39" s="160" t="s">
        <v>198</v>
      </c>
      <c r="B39" s="161"/>
      <c r="C39" s="161"/>
      <c r="D39" s="161"/>
      <c r="E39" s="161"/>
      <c r="F39" s="161"/>
      <c r="G39" s="161"/>
      <c r="H39" s="161"/>
      <c r="I39" s="161"/>
      <c r="J39" s="161"/>
      <c r="K39" s="161"/>
      <c r="L39" s="161"/>
    </row>
    <row r="40" spans="1:12" x14ac:dyDescent="0.2">
      <c r="A40" s="3" t="s">
        <v>202</v>
      </c>
      <c r="B40" s="17"/>
      <c r="C40" s="17"/>
      <c r="D40" s="19"/>
      <c r="E40" s="19"/>
      <c r="F40" s="35"/>
      <c r="G40" s="19"/>
      <c r="H40" s="35"/>
      <c r="I40" s="19"/>
      <c r="J40" s="35"/>
      <c r="K40" s="19"/>
      <c r="L40" s="12"/>
    </row>
    <row r="41" spans="1:12" ht="38.25" x14ac:dyDescent="0.2">
      <c r="A41" s="5" t="s">
        <v>17</v>
      </c>
      <c r="B41" s="5" t="s">
        <v>26</v>
      </c>
      <c r="C41" s="18" t="s">
        <v>52</v>
      </c>
      <c r="D41" s="13" t="s">
        <v>20</v>
      </c>
      <c r="E41" s="5" t="s">
        <v>27</v>
      </c>
      <c r="F41" s="33" t="s">
        <v>22</v>
      </c>
      <c r="G41" s="5" t="s">
        <v>27</v>
      </c>
      <c r="H41" s="33" t="s">
        <v>23</v>
      </c>
      <c r="I41" s="5" t="s">
        <v>27</v>
      </c>
      <c r="J41" s="33" t="s">
        <v>24</v>
      </c>
      <c r="K41" s="5" t="s">
        <v>27</v>
      </c>
      <c r="L41" s="13" t="s">
        <v>25</v>
      </c>
    </row>
    <row r="42" spans="1:12" x14ac:dyDescent="0.2">
      <c r="A42" s="29" t="s">
        <v>3</v>
      </c>
      <c r="B42" s="59"/>
      <c r="C42" s="55"/>
      <c r="D42" s="54"/>
      <c r="E42" s="6">
        <f>$C42*D42</f>
        <v>0</v>
      </c>
      <c r="F42" s="54"/>
      <c r="G42" s="6">
        <f t="shared" ref="G42:G51" si="11">$C42*F42</f>
        <v>0</v>
      </c>
      <c r="H42" s="54"/>
      <c r="I42" s="6">
        <f>$C42*H42</f>
        <v>0</v>
      </c>
      <c r="J42" s="54"/>
      <c r="K42" s="6">
        <f>$C42*J42</f>
        <v>0</v>
      </c>
      <c r="L42" s="10">
        <f t="shared" ref="L42:L47" si="12">K42+I42+G42+E42</f>
        <v>0</v>
      </c>
    </row>
    <row r="43" spans="1:12" x14ac:dyDescent="0.2">
      <c r="A43" s="29" t="s">
        <v>4</v>
      </c>
      <c r="B43" s="59"/>
      <c r="C43" s="55">
        <v>0</v>
      </c>
      <c r="D43" s="54">
        <v>0</v>
      </c>
      <c r="E43" s="6">
        <f t="shared" ref="E43:E51" si="13">$C43*D43</f>
        <v>0</v>
      </c>
      <c r="F43" s="54">
        <v>0</v>
      </c>
      <c r="G43" s="6">
        <f t="shared" si="11"/>
        <v>0</v>
      </c>
      <c r="H43" s="54">
        <v>0</v>
      </c>
      <c r="I43" s="6">
        <f>$C43*H43</f>
        <v>0</v>
      </c>
      <c r="J43" s="54">
        <v>0</v>
      </c>
      <c r="K43" s="6">
        <f t="shared" ref="K43:K51" si="14">$C43*J43</f>
        <v>0</v>
      </c>
      <c r="L43" s="10">
        <f t="shared" si="12"/>
        <v>0</v>
      </c>
    </row>
    <row r="44" spans="1:12" x14ac:dyDescent="0.2">
      <c r="A44" s="29" t="s">
        <v>5</v>
      </c>
      <c r="B44" s="59"/>
      <c r="C44" s="55">
        <v>0</v>
      </c>
      <c r="D44" s="54">
        <v>0</v>
      </c>
      <c r="E44" s="6">
        <f t="shared" si="13"/>
        <v>0</v>
      </c>
      <c r="F44" s="54">
        <v>0</v>
      </c>
      <c r="G44" s="6">
        <f t="shared" si="11"/>
        <v>0</v>
      </c>
      <c r="H44" s="54">
        <v>0</v>
      </c>
      <c r="I44" s="6">
        <f t="shared" ref="I44:I51" si="15">$C44*H44</f>
        <v>0</v>
      </c>
      <c r="J44" s="54">
        <v>0</v>
      </c>
      <c r="K44" s="6">
        <f t="shared" si="14"/>
        <v>0</v>
      </c>
      <c r="L44" s="10">
        <f t="shared" si="12"/>
        <v>0</v>
      </c>
    </row>
    <row r="45" spans="1:12" x14ac:dyDescent="0.2">
      <c r="A45" s="29" t="s">
        <v>6</v>
      </c>
      <c r="B45" s="55"/>
      <c r="C45" s="55"/>
      <c r="D45" s="54"/>
      <c r="E45" s="6">
        <f t="shared" si="13"/>
        <v>0</v>
      </c>
      <c r="F45" s="54"/>
      <c r="G45" s="6">
        <f t="shared" si="11"/>
        <v>0</v>
      </c>
      <c r="H45" s="54"/>
      <c r="I45" s="6">
        <f t="shared" si="15"/>
        <v>0</v>
      </c>
      <c r="J45" s="54"/>
      <c r="K45" s="6">
        <f t="shared" si="14"/>
        <v>0</v>
      </c>
      <c r="L45" s="10">
        <f t="shared" si="12"/>
        <v>0</v>
      </c>
    </row>
    <row r="46" spans="1:12" x14ac:dyDescent="0.2">
      <c r="A46" s="29" t="s">
        <v>7</v>
      </c>
      <c r="B46" s="55"/>
      <c r="C46" s="55"/>
      <c r="D46" s="54"/>
      <c r="E46" s="6">
        <f t="shared" si="13"/>
        <v>0</v>
      </c>
      <c r="F46" s="54"/>
      <c r="G46" s="6">
        <f t="shared" si="11"/>
        <v>0</v>
      </c>
      <c r="H46" s="54"/>
      <c r="I46" s="6">
        <f t="shared" si="15"/>
        <v>0</v>
      </c>
      <c r="J46" s="54"/>
      <c r="K46" s="6">
        <f t="shared" si="14"/>
        <v>0</v>
      </c>
      <c r="L46" s="10">
        <f t="shared" si="12"/>
        <v>0</v>
      </c>
    </row>
    <row r="47" spans="1:12" x14ac:dyDescent="0.2">
      <c r="A47" s="29" t="s">
        <v>8</v>
      </c>
      <c r="B47" s="55"/>
      <c r="C47" s="55"/>
      <c r="D47" s="54"/>
      <c r="E47" s="6">
        <f t="shared" si="13"/>
        <v>0</v>
      </c>
      <c r="F47" s="54"/>
      <c r="G47" s="6">
        <f t="shared" si="11"/>
        <v>0</v>
      </c>
      <c r="H47" s="54"/>
      <c r="I47" s="6">
        <f t="shared" si="15"/>
        <v>0</v>
      </c>
      <c r="J47" s="54"/>
      <c r="K47" s="6">
        <f t="shared" si="14"/>
        <v>0</v>
      </c>
      <c r="L47" s="10">
        <f t="shared" si="12"/>
        <v>0</v>
      </c>
    </row>
    <row r="48" spans="1:12" x14ac:dyDescent="0.2">
      <c r="A48" s="29" t="s">
        <v>9</v>
      </c>
      <c r="B48" s="55"/>
      <c r="C48" s="55"/>
      <c r="D48" s="54"/>
      <c r="E48" s="6">
        <f t="shared" si="13"/>
        <v>0</v>
      </c>
      <c r="F48" s="54"/>
      <c r="G48" s="6">
        <f t="shared" si="11"/>
        <v>0</v>
      </c>
      <c r="H48" s="54"/>
      <c r="I48" s="6">
        <f t="shared" si="15"/>
        <v>0</v>
      </c>
      <c r="J48" s="54"/>
      <c r="K48" s="6">
        <f t="shared" si="14"/>
        <v>0</v>
      </c>
      <c r="L48" s="10">
        <f>K48+I48+G48+E48</f>
        <v>0</v>
      </c>
    </row>
    <row r="49" spans="1:12" x14ac:dyDescent="0.2">
      <c r="A49" s="29" t="s">
        <v>10</v>
      </c>
      <c r="B49" s="55"/>
      <c r="C49" s="55"/>
      <c r="D49" s="54"/>
      <c r="E49" s="6">
        <f t="shared" si="13"/>
        <v>0</v>
      </c>
      <c r="F49" s="54"/>
      <c r="G49" s="6">
        <f t="shared" si="11"/>
        <v>0</v>
      </c>
      <c r="H49" s="54"/>
      <c r="I49" s="6">
        <f t="shared" si="15"/>
        <v>0</v>
      </c>
      <c r="J49" s="54"/>
      <c r="K49" s="6">
        <f t="shared" si="14"/>
        <v>0</v>
      </c>
      <c r="L49" s="10">
        <f>K49+I49+G49+E49</f>
        <v>0</v>
      </c>
    </row>
    <row r="50" spans="1:12" x14ac:dyDescent="0.2">
      <c r="A50" s="29" t="s">
        <v>11</v>
      </c>
      <c r="B50" s="55"/>
      <c r="C50" s="55"/>
      <c r="D50" s="54"/>
      <c r="E50" s="6">
        <f t="shared" si="13"/>
        <v>0</v>
      </c>
      <c r="F50" s="54"/>
      <c r="G50" s="6">
        <f t="shared" si="11"/>
        <v>0</v>
      </c>
      <c r="H50" s="54"/>
      <c r="I50" s="6">
        <f t="shared" si="15"/>
        <v>0</v>
      </c>
      <c r="J50" s="54"/>
      <c r="K50" s="6">
        <f t="shared" si="14"/>
        <v>0</v>
      </c>
      <c r="L50" s="10">
        <f>K50+I50+G50+E50</f>
        <v>0</v>
      </c>
    </row>
    <row r="51" spans="1:12" x14ac:dyDescent="0.2">
      <c r="A51" s="29" t="s">
        <v>12</v>
      </c>
      <c r="B51" s="55"/>
      <c r="C51" s="55"/>
      <c r="D51" s="54"/>
      <c r="E51" s="6">
        <f t="shared" si="13"/>
        <v>0</v>
      </c>
      <c r="F51" s="54"/>
      <c r="G51" s="6">
        <f t="shared" si="11"/>
        <v>0</v>
      </c>
      <c r="H51" s="54"/>
      <c r="I51" s="6">
        <f t="shared" si="15"/>
        <v>0</v>
      </c>
      <c r="J51" s="54"/>
      <c r="K51" s="6">
        <f t="shared" si="14"/>
        <v>0</v>
      </c>
      <c r="L51" s="10">
        <f>K51+I51+G51+E51</f>
        <v>0</v>
      </c>
    </row>
    <row r="52" spans="1:12" x14ac:dyDescent="0.2">
      <c r="A52" s="36"/>
      <c r="B52" s="20" t="s">
        <v>0</v>
      </c>
      <c r="C52" s="36"/>
      <c r="D52" s="37"/>
      <c r="E52" s="21">
        <f>SUM(E42:E51)</f>
        <v>0</v>
      </c>
      <c r="F52" s="37"/>
      <c r="G52" s="21">
        <f>SUM(G42:G51)</f>
        <v>0</v>
      </c>
      <c r="H52" s="37"/>
      <c r="I52" s="21">
        <f>SUM(I42:I51)</f>
        <v>0</v>
      </c>
      <c r="J52" s="37"/>
      <c r="K52" s="21">
        <f>SUM(K42:K51)</f>
        <v>0</v>
      </c>
      <c r="L52" s="21">
        <f>SUM(L42:L51)</f>
        <v>0</v>
      </c>
    </row>
    <row r="55" spans="1:12" ht="15.75" x14ac:dyDescent="0.25">
      <c r="A55" s="11" t="s">
        <v>314</v>
      </c>
      <c r="B55" s="1"/>
      <c r="C55" s="1"/>
      <c r="D55" s="19"/>
      <c r="E55" s="19"/>
      <c r="F55" s="35"/>
      <c r="G55" s="19"/>
      <c r="H55" s="35"/>
      <c r="I55" s="19"/>
      <c r="J55" s="35"/>
      <c r="K55" s="19"/>
      <c r="L55" s="12"/>
    </row>
    <row r="56" spans="1:12" x14ac:dyDescent="0.2">
      <c r="A56" s="162" t="s">
        <v>199</v>
      </c>
      <c r="B56" s="162"/>
      <c r="C56" s="162"/>
      <c r="D56" s="162"/>
      <c r="E56" s="162"/>
      <c r="F56" s="162"/>
      <c r="G56" s="162"/>
      <c r="H56" s="162"/>
      <c r="I56" s="162"/>
      <c r="J56" s="162"/>
      <c r="K56" s="162"/>
      <c r="L56" s="162"/>
    </row>
    <row r="57" spans="1:12" x14ac:dyDescent="0.2">
      <c r="A57" s="3" t="s">
        <v>203</v>
      </c>
      <c r="B57" s="17"/>
      <c r="C57" s="17"/>
      <c r="D57" s="19"/>
      <c r="E57" s="19"/>
      <c r="F57" s="35"/>
      <c r="G57" s="19"/>
      <c r="H57" s="35"/>
      <c r="I57" s="19"/>
      <c r="J57" s="35"/>
      <c r="K57" s="19"/>
      <c r="L57" s="12"/>
    </row>
    <row r="58" spans="1:12" ht="38.25" x14ac:dyDescent="0.2">
      <c r="A58" s="5" t="s">
        <v>17</v>
      </c>
      <c r="B58" s="5" t="s">
        <v>26</v>
      </c>
      <c r="C58" s="18" t="s">
        <v>52</v>
      </c>
      <c r="D58" s="13" t="s">
        <v>20</v>
      </c>
      <c r="E58" s="5" t="s">
        <v>27</v>
      </c>
      <c r="F58" s="33" t="s">
        <v>22</v>
      </c>
      <c r="G58" s="5" t="s">
        <v>27</v>
      </c>
      <c r="H58" s="33" t="s">
        <v>23</v>
      </c>
      <c r="I58" s="5" t="s">
        <v>27</v>
      </c>
      <c r="J58" s="33" t="s">
        <v>24</v>
      </c>
      <c r="K58" s="5" t="s">
        <v>27</v>
      </c>
      <c r="L58" s="13" t="s">
        <v>25</v>
      </c>
    </row>
    <row r="59" spans="1:12" x14ac:dyDescent="0.2">
      <c r="A59" s="29" t="s">
        <v>3</v>
      </c>
      <c r="B59" s="59"/>
      <c r="C59" s="55"/>
      <c r="D59" s="54"/>
      <c r="E59" s="6">
        <f>$C59*D59</f>
        <v>0</v>
      </c>
      <c r="F59" s="54"/>
      <c r="G59" s="6">
        <f t="shared" ref="G59:G68" si="16">$C59*F59</f>
        <v>0</v>
      </c>
      <c r="H59" s="54"/>
      <c r="I59" s="6">
        <f>$C59*H59</f>
        <v>0</v>
      </c>
      <c r="J59" s="54"/>
      <c r="K59" s="6">
        <f>$C59*J59</f>
        <v>0</v>
      </c>
      <c r="L59" s="10">
        <f t="shared" ref="L59:L64" si="17">K59+I59+G59+E59</f>
        <v>0</v>
      </c>
    </row>
    <row r="60" spans="1:12" x14ac:dyDescent="0.2">
      <c r="A60" s="29" t="s">
        <v>4</v>
      </c>
      <c r="B60" s="59"/>
      <c r="C60" s="55">
        <v>0</v>
      </c>
      <c r="D60" s="54">
        <v>0</v>
      </c>
      <c r="E60" s="6">
        <f t="shared" ref="E60:E68" si="18">$C60*D60</f>
        <v>0</v>
      </c>
      <c r="F60" s="54">
        <v>0</v>
      </c>
      <c r="G60" s="6">
        <f t="shared" si="16"/>
        <v>0</v>
      </c>
      <c r="H60" s="54">
        <v>0</v>
      </c>
      <c r="I60" s="6">
        <f>$C60*H60</f>
        <v>0</v>
      </c>
      <c r="J60" s="54">
        <v>0</v>
      </c>
      <c r="K60" s="6">
        <f t="shared" ref="K60:K68" si="19">$C60*J60</f>
        <v>0</v>
      </c>
      <c r="L60" s="10">
        <f t="shared" si="17"/>
        <v>0</v>
      </c>
    </row>
    <row r="61" spans="1:12" x14ac:dyDescent="0.2">
      <c r="A61" s="29" t="s">
        <v>5</v>
      </c>
      <c r="B61" s="59"/>
      <c r="C61" s="55">
        <v>0</v>
      </c>
      <c r="D61" s="54">
        <v>0</v>
      </c>
      <c r="E61" s="6">
        <f t="shared" si="18"/>
        <v>0</v>
      </c>
      <c r="F61" s="54">
        <v>0</v>
      </c>
      <c r="G61" s="6">
        <f t="shared" si="16"/>
        <v>0</v>
      </c>
      <c r="H61" s="54">
        <v>0</v>
      </c>
      <c r="I61" s="6">
        <f t="shared" ref="I61:I68" si="20">$C61*H61</f>
        <v>0</v>
      </c>
      <c r="J61" s="54">
        <v>0</v>
      </c>
      <c r="K61" s="6">
        <f t="shared" si="19"/>
        <v>0</v>
      </c>
      <c r="L61" s="10">
        <f t="shared" si="17"/>
        <v>0</v>
      </c>
    </row>
    <row r="62" spans="1:12" x14ac:dyDescent="0.2">
      <c r="A62" s="29" t="s">
        <v>6</v>
      </c>
      <c r="B62" s="55"/>
      <c r="C62" s="55"/>
      <c r="D62" s="54"/>
      <c r="E62" s="6">
        <f t="shared" si="18"/>
        <v>0</v>
      </c>
      <c r="F62" s="54"/>
      <c r="G62" s="6">
        <f t="shared" si="16"/>
        <v>0</v>
      </c>
      <c r="H62" s="54"/>
      <c r="I62" s="6">
        <f t="shared" si="20"/>
        <v>0</v>
      </c>
      <c r="J62" s="54"/>
      <c r="K62" s="6">
        <f t="shared" si="19"/>
        <v>0</v>
      </c>
      <c r="L62" s="10">
        <f t="shared" si="17"/>
        <v>0</v>
      </c>
    </row>
    <row r="63" spans="1:12" x14ac:dyDescent="0.2">
      <c r="A63" s="29" t="s">
        <v>7</v>
      </c>
      <c r="B63" s="55"/>
      <c r="C63" s="55"/>
      <c r="D63" s="54"/>
      <c r="E63" s="6">
        <f t="shared" si="18"/>
        <v>0</v>
      </c>
      <c r="F63" s="54"/>
      <c r="G63" s="6">
        <f t="shared" si="16"/>
        <v>0</v>
      </c>
      <c r="H63" s="54"/>
      <c r="I63" s="6">
        <f t="shared" si="20"/>
        <v>0</v>
      </c>
      <c r="J63" s="54"/>
      <c r="K63" s="6">
        <f t="shared" si="19"/>
        <v>0</v>
      </c>
      <c r="L63" s="10">
        <f t="shared" si="17"/>
        <v>0</v>
      </c>
    </row>
    <row r="64" spans="1:12" x14ac:dyDescent="0.2">
      <c r="A64" s="29" t="s">
        <v>8</v>
      </c>
      <c r="B64" s="55"/>
      <c r="C64" s="55"/>
      <c r="D64" s="54"/>
      <c r="E64" s="6">
        <f t="shared" si="18"/>
        <v>0</v>
      </c>
      <c r="F64" s="54"/>
      <c r="G64" s="6">
        <f t="shared" si="16"/>
        <v>0</v>
      </c>
      <c r="H64" s="54"/>
      <c r="I64" s="6">
        <f t="shared" si="20"/>
        <v>0</v>
      </c>
      <c r="J64" s="54"/>
      <c r="K64" s="6">
        <f t="shared" si="19"/>
        <v>0</v>
      </c>
      <c r="L64" s="10">
        <f t="shared" si="17"/>
        <v>0</v>
      </c>
    </row>
    <row r="65" spans="1:12" x14ac:dyDescent="0.2">
      <c r="A65" s="29" t="s">
        <v>9</v>
      </c>
      <c r="B65" s="55"/>
      <c r="C65" s="55"/>
      <c r="D65" s="54"/>
      <c r="E65" s="6">
        <f t="shared" si="18"/>
        <v>0</v>
      </c>
      <c r="F65" s="54"/>
      <c r="G65" s="6">
        <f t="shared" si="16"/>
        <v>0</v>
      </c>
      <c r="H65" s="54"/>
      <c r="I65" s="6">
        <f t="shared" si="20"/>
        <v>0</v>
      </c>
      <c r="J65" s="54"/>
      <c r="K65" s="6">
        <f t="shared" si="19"/>
        <v>0</v>
      </c>
      <c r="L65" s="10">
        <f>K65+I65+G65+E65</f>
        <v>0</v>
      </c>
    </row>
    <row r="66" spans="1:12" x14ac:dyDescent="0.2">
      <c r="A66" s="29" t="s">
        <v>10</v>
      </c>
      <c r="B66" s="55"/>
      <c r="C66" s="55"/>
      <c r="D66" s="54"/>
      <c r="E66" s="6">
        <f t="shared" si="18"/>
        <v>0</v>
      </c>
      <c r="F66" s="54"/>
      <c r="G66" s="6">
        <f t="shared" si="16"/>
        <v>0</v>
      </c>
      <c r="H66" s="54"/>
      <c r="I66" s="6">
        <f t="shared" si="20"/>
        <v>0</v>
      </c>
      <c r="J66" s="54"/>
      <c r="K66" s="6">
        <f t="shared" si="19"/>
        <v>0</v>
      </c>
      <c r="L66" s="10">
        <f>K66+I66+G66+E66</f>
        <v>0</v>
      </c>
    </row>
    <row r="67" spans="1:12" x14ac:dyDescent="0.2">
      <c r="A67" s="29" t="s">
        <v>11</v>
      </c>
      <c r="B67" s="55"/>
      <c r="C67" s="55"/>
      <c r="D67" s="54"/>
      <c r="E67" s="6">
        <f t="shared" si="18"/>
        <v>0</v>
      </c>
      <c r="F67" s="54"/>
      <c r="G67" s="6">
        <f t="shared" si="16"/>
        <v>0</v>
      </c>
      <c r="H67" s="54"/>
      <c r="I67" s="6">
        <f t="shared" si="20"/>
        <v>0</v>
      </c>
      <c r="J67" s="54"/>
      <c r="K67" s="6">
        <f t="shared" si="19"/>
        <v>0</v>
      </c>
      <c r="L67" s="10">
        <f>K67+I67+G67+E67</f>
        <v>0</v>
      </c>
    </row>
    <row r="68" spans="1:12" x14ac:dyDescent="0.2">
      <c r="A68" s="29" t="s">
        <v>12</v>
      </c>
      <c r="B68" s="55"/>
      <c r="C68" s="55"/>
      <c r="D68" s="54"/>
      <c r="E68" s="6">
        <f t="shared" si="18"/>
        <v>0</v>
      </c>
      <c r="F68" s="54"/>
      <c r="G68" s="6">
        <f t="shared" si="16"/>
        <v>0</v>
      </c>
      <c r="H68" s="54"/>
      <c r="I68" s="6">
        <f t="shared" si="20"/>
        <v>0</v>
      </c>
      <c r="J68" s="54"/>
      <c r="K68" s="6">
        <f t="shared" si="19"/>
        <v>0</v>
      </c>
      <c r="L68" s="10">
        <f>K68+I68+G68+E68</f>
        <v>0</v>
      </c>
    </row>
    <row r="69" spans="1:12" x14ac:dyDescent="0.2">
      <c r="A69" s="36"/>
      <c r="B69" s="20" t="s">
        <v>0</v>
      </c>
      <c r="C69" s="36"/>
      <c r="D69" s="37"/>
      <c r="E69" s="21">
        <f>SUM(E59:E68)</f>
        <v>0</v>
      </c>
      <c r="F69" s="37"/>
      <c r="G69" s="21">
        <f>SUM(G59:G68)</f>
        <v>0</v>
      </c>
      <c r="H69" s="37"/>
      <c r="I69" s="21">
        <f>SUM(I59:I68)</f>
        <v>0</v>
      </c>
      <c r="J69" s="37"/>
      <c r="K69" s="21">
        <f>SUM(K59:K68)</f>
        <v>0</v>
      </c>
      <c r="L69" s="21">
        <f>SUM(L59:L68)</f>
        <v>0</v>
      </c>
    </row>
  </sheetData>
  <mergeCells count="2">
    <mergeCell ref="A39:L39"/>
    <mergeCell ref="A56:L56"/>
  </mergeCells>
  <phoneticPr fontId="0" type="noConversion"/>
  <printOptions horizontalCentered="1"/>
  <pageMargins left="0.38" right="0.42" top="0.46" bottom="1" header="0.32" footer="0.5"/>
  <pageSetup scale="80" orientation="landscape" horizontalDpi="180" verticalDpi="180" r:id="rId1"/>
  <headerFooter alignWithMargins="0">
    <oddFooter>&amp;C&amp;1#&amp;"Calibri"&amp;6&amp;K737373Sensitivity: Internal (C3)</oddFooter>
  </headerFooter>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41"/>
  <sheetViews>
    <sheetView topLeftCell="A27" workbookViewId="0">
      <selection activeCell="A27" sqref="A27"/>
    </sheetView>
  </sheetViews>
  <sheetFormatPr defaultColWidth="9.140625" defaultRowHeight="12.75" x14ac:dyDescent="0.2"/>
  <cols>
    <col min="1" max="1" width="4.42578125" style="8" customWidth="1"/>
    <col min="2" max="2" width="48.85546875" style="8" bestFit="1" customWidth="1"/>
    <col min="3" max="3" width="9.5703125" style="8" customWidth="1"/>
    <col min="4" max="4" width="7.28515625" style="2" customWidth="1"/>
    <col min="5" max="5" width="10.28515625" style="2" customWidth="1"/>
    <col min="6" max="6" width="7.28515625" style="23" customWidth="1"/>
    <col min="7" max="7" width="10.42578125" style="2" customWidth="1"/>
    <col min="8" max="8" width="7.28515625" style="23" customWidth="1"/>
    <col min="9" max="9" width="9.7109375" style="2" customWidth="1"/>
    <col min="10" max="10" width="7.28515625" style="23" customWidth="1"/>
    <col min="11" max="11" width="11.5703125" style="2" customWidth="1"/>
    <col min="12" max="12" width="11.5703125" style="8" customWidth="1"/>
    <col min="13" max="16384" width="9.140625" style="8"/>
  </cols>
  <sheetData>
    <row r="1" spans="1:12" ht="15.75" x14ac:dyDescent="0.25">
      <c r="A1" s="11" t="s">
        <v>314</v>
      </c>
      <c r="B1" s="1"/>
      <c r="C1" s="1"/>
      <c r="D1" s="1"/>
      <c r="E1" s="1"/>
      <c r="F1" s="30"/>
      <c r="G1" s="1"/>
      <c r="H1" s="30"/>
      <c r="I1" s="1"/>
      <c r="J1" s="30"/>
      <c r="K1" s="1"/>
    </row>
    <row r="2" spans="1:12" x14ac:dyDescent="0.2">
      <c r="A2" s="3" t="s">
        <v>54</v>
      </c>
      <c r="B2" s="3"/>
      <c r="C2" s="3"/>
      <c r="D2" s="3"/>
      <c r="E2" s="3"/>
      <c r="F2" s="31"/>
      <c r="G2" s="3"/>
      <c r="H2" s="31"/>
      <c r="I2" s="3"/>
      <c r="J2" s="31"/>
      <c r="K2" s="3"/>
    </row>
    <row r="3" spans="1:12" x14ac:dyDescent="0.2">
      <c r="A3" s="3" t="s">
        <v>53</v>
      </c>
      <c r="B3" s="9"/>
      <c r="C3" s="9"/>
      <c r="D3" s="4"/>
      <c r="E3" s="4"/>
      <c r="F3" s="32"/>
      <c r="G3" s="4"/>
      <c r="H3" s="32"/>
      <c r="I3" s="4"/>
      <c r="J3" s="32"/>
      <c r="K3" s="4"/>
    </row>
    <row r="4" spans="1:12" x14ac:dyDescent="0.2">
      <c r="A4" s="9"/>
      <c r="B4" s="9"/>
      <c r="C4" s="9"/>
      <c r="D4" s="4"/>
      <c r="E4" s="4"/>
      <c r="F4" s="32"/>
      <c r="G4" s="4"/>
      <c r="H4" s="32"/>
      <c r="I4" s="4"/>
      <c r="J4" s="32"/>
      <c r="K4" s="4"/>
    </row>
    <row r="5" spans="1:12" ht="38.25" x14ac:dyDescent="0.2">
      <c r="A5" s="14" t="s">
        <v>17</v>
      </c>
      <c r="B5" s="14" t="s">
        <v>18</v>
      </c>
      <c r="C5" s="14" t="s">
        <v>19</v>
      </c>
      <c r="D5" s="13" t="s">
        <v>20</v>
      </c>
      <c r="E5" s="14" t="s">
        <v>21</v>
      </c>
      <c r="F5" s="33" t="s">
        <v>22</v>
      </c>
      <c r="G5" s="14" t="s">
        <v>21</v>
      </c>
      <c r="H5" s="33" t="s">
        <v>23</v>
      </c>
      <c r="I5" s="14" t="s">
        <v>21</v>
      </c>
      <c r="J5" s="33" t="s">
        <v>24</v>
      </c>
      <c r="K5" s="14" t="s">
        <v>21</v>
      </c>
      <c r="L5" s="13" t="s">
        <v>25</v>
      </c>
    </row>
    <row r="6" spans="1:12" x14ac:dyDescent="0.2">
      <c r="A6" s="29" t="s">
        <v>3</v>
      </c>
      <c r="B6" s="57" t="s">
        <v>216</v>
      </c>
      <c r="C6" s="55">
        <v>5000</v>
      </c>
      <c r="D6" s="54">
        <v>3</v>
      </c>
      <c r="E6" s="6">
        <f>C6*D6</f>
        <v>15000</v>
      </c>
      <c r="F6" s="54">
        <v>3</v>
      </c>
      <c r="G6" s="6">
        <f>C6*F6</f>
        <v>15000</v>
      </c>
      <c r="H6" s="54">
        <v>3</v>
      </c>
      <c r="I6" s="6">
        <f>C6*H6</f>
        <v>15000</v>
      </c>
      <c r="J6" s="54">
        <v>3</v>
      </c>
      <c r="K6" s="6">
        <f>C6*J6</f>
        <v>15000</v>
      </c>
      <c r="L6" s="10">
        <f>K6+I6+G6+E6</f>
        <v>60000</v>
      </c>
    </row>
    <row r="7" spans="1:12" x14ac:dyDescent="0.2">
      <c r="A7" s="29" t="s">
        <v>4</v>
      </c>
      <c r="B7" s="57"/>
      <c r="C7" s="55">
        <v>0</v>
      </c>
      <c r="D7" s="54">
        <v>0</v>
      </c>
      <c r="E7" s="6">
        <f>C7*D7</f>
        <v>0</v>
      </c>
      <c r="F7" s="54">
        <v>0</v>
      </c>
      <c r="G7" s="6">
        <f>C7*F7</f>
        <v>0</v>
      </c>
      <c r="H7" s="54">
        <v>0</v>
      </c>
      <c r="I7" s="6">
        <f>C7*H7</f>
        <v>0</v>
      </c>
      <c r="J7" s="54">
        <v>0</v>
      </c>
      <c r="K7" s="6">
        <f>C7*J7</f>
        <v>0</v>
      </c>
      <c r="L7" s="10">
        <f>K7+I7+G7+E7</f>
        <v>0</v>
      </c>
    </row>
    <row r="8" spans="1:12" x14ac:dyDescent="0.2">
      <c r="A8" s="29" t="s">
        <v>5</v>
      </c>
      <c r="B8" s="57"/>
      <c r="C8" s="55">
        <v>0</v>
      </c>
      <c r="D8" s="54">
        <v>0</v>
      </c>
      <c r="E8" s="6">
        <f>C8*D8</f>
        <v>0</v>
      </c>
      <c r="F8" s="54">
        <v>0</v>
      </c>
      <c r="G8" s="6">
        <f>C8*F8</f>
        <v>0</v>
      </c>
      <c r="H8" s="54">
        <v>0</v>
      </c>
      <c r="I8" s="6">
        <f>C8*H8</f>
        <v>0</v>
      </c>
      <c r="J8" s="54">
        <v>0</v>
      </c>
      <c r="K8" s="6">
        <f>C8*J8</f>
        <v>0</v>
      </c>
      <c r="L8" s="10">
        <f>K8+I8+G8+E8</f>
        <v>0</v>
      </c>
    </row>
    <row r="9" spans="1:12" x14ac:dyDescent="0.2">
      <c r="A9" s="29" t="s">
        <v>6</v>
      </c>
      <c r="B9" s="59"/>
      <c r="C9" s="55"/>
      <c r="D9" s="54">
        <v>0</v>
      </c>
      <c r="E9" s="6">
        <f>C9*D9</f>
        <v>0</v>
      </c>
      <c r="F9" s="54">
        <v>0</v>
      </c>
      <c r="G9" s="6">
        <f>C9*F9</f>
        <v>0</v>
      </c>
      <c r="H9" s="54">
        <v>0</v>
      </c>
      <c r="I9" s="6">
        <f>C9*H9</f>
        <v>0</v>
      </c>
      <c r="J9" s="54">
        <v>0</v>
      </c>
      <c r="K9" s="6">
        <f>C9*J9</f>
        <v>0</v>
      </c>
      <c r="L9" s="10">
        <f>K9+I9+G9+E9</f>
        <v>0</v>
      </c>
    </row>
    <row r="10" spans="1:12" x14ac:dyDescent="0.2">
      <c r="A10" s="29" t="s">
        <v>7</v>
      </c>
      <c r="B10" s="59"/>
      <c r="C10" s="55"/>
      <c r="D10" s="54">
        <v>0</v>
      </c>
      <c r="E10" s="6">
        <f>C10*D10</f>
        <v>0</v>
      </c>
      <c r="F10" s="54">
        <v>0</v>
      </c>
      <c r="G10" s="6">
        <f>C10*F10</f>
        <v>0</v>
      </c>
      <c r="H10" s="54">
        <v>0</v>
      </c>
      <c r="I10" s="6">
        <f>C10*H10</f>
        <v>0</v>
      </c>
      <c r="J10" s="54">
        <v>0</v>
      </c>
      <c r="K10" s="6">
        <f>C10*J10</f>
        <v>0</v>
      </c>
      <c r="L10" s="10">
        <f>K10+I10+G10+E10</f>
        <v>0</v>
      </c>
    </row>
    <row r="11" spans="1:12" x14ac:dyDescent="0.2">
      <c r="A11" s="29" t="s">
        <v>8</v>
      </c>
      <c r="B11" s="59"/>
      <c r="C11" s="55"/>
      <c r="D11" s="54">
        <v>0</v>
      </c>
      <c r="E11" s="6">
        <f t="shared" ref="E11:E18" si="0">C11*D11</f>
        <v>0</v>
      </c>
      <c r="F11" s="54">
        <v>0</v>
      </c>
      <c r="G11" s="6">
        <f t="shared" ref="G11:G18" si="1">C11*F11</f>
        <v>0</v>
      </c>
      <c r="H11" s="54">
        <v>0</v>
      </c>
      <c r="I11" s="6">
        <f t="shared" ref="I11:I18" si="2">C11*H11</f>
        <v>0</v>
      </c>
      <c r="J11" s="54">
        <v>0</v>
      </c>
      <c r="K11" s="6">
        <f t="shared" ref="K11:K18" si="3">C11*J11</f>
        <v>0</v>
      </c>
      <c r="L11" s="10">
        <f t="shared" ref="L11:L18" si="4">K11+I11+G11+E11</f>
        <v>0</v>
      </c>
    </row>
    <row r="12" spans="1:12" x14ac:dyDescent="0.2">
      <c r="A12" s="29" t="s">
        <v>9</v>
      </c>
      <c r="B12" s="59"/>
      <c r="C12" s="59">
        <v>0</v>
      </c>
      <c r="D12" s="54">
        <v>0</v>
      </c>
      <c r="E12" s="6">
        <f t="shared" si="0"/>
        <v>0</v>
      </c>
      <c r="F12" s="54">
        <v>0</v>
      </c>
      <c r="G12" s="6">
        <f t="shared" si="1"/>
        <v>0</v>
      </c>
      <c r="H12" s="54">
        <v>0</v>
      </c>
      <c r="I12" s="6">
        <f t="shared" si="2"/>
        <v>0</v>
      </c>
      <c r="J12" s="54">
        <v>0</v>
      </c>
      <c r="K12" s="6">
        <f t="shared" si="3"/>
        <v>0</v>
      </c>
      <c r="L12" s="10">
        <f t="shared" si="4"/>
        <v>0</v>
      </c>
    </row>
    <row r="13" spans="1:12" x14ac:dyDescent="0.2">
      <c r="A13" s="29" t="s">
        <v>10</v>
      </c>
      <c r="B13" s="55"/>
      <c r="C13" s="55"/>
      <c r="D13" s="54"/>
      <c r="E13" s="6">
        <f t="shared" si="0"/>
        <v>0</v>
      </c>
      <c r="F13" s="54"/>
      <c r="G13" s="6">
        <f t="shared" si="1"/>
        <v>0</v>
      </c>
      <c r="H13" s="54"/>
      <c r="I13" s="6">
        <f t="shared" si="2"/>
        <v>0</v>
      </c>
      <c r="J13" s="54"/>
      <c r="K13" s="6">
        <f t="shared" si="3"/>
        <v>0</v>
      </c>
      <c r="L13" s="10">
        <f t="shared" si="4"/>
        <v>0</v>
      </c>
    </row>
    <row r="14" spans="1:12" x14ac:dyDescent="0.2">
      <c r="A14" s="29" t="s">
        <v>11</v>
      </c>
      <c r="B14" s="55"/>
      <c r="C14" s="55"/>
      <c r="D14" s="54"/>
      <c r="E14" s="6">
        <f t="shared" si="0"/>
        <v>0</v>
      </c>
      <c r="F14" s="54"/>
      <c r="G14" s="6">
        <f t="shared" si="1"/>
        <v>0</v>
      </c>
      <c r="H14" s="54"/>
      <c r="I14" s="6">
        <f t="shared" si="2"/>
        <v>0</v>
      </c>
      <c r="J14" s="54"/>
      <c r="K14" s="6">
        <f t="shared" si="3"/>
        <v>0</v>
      </c>
      <c r="L14" s="10">
        <f t="shared" si="4"/>
        <v>0</v>
      </c>
    </row>
    <row r="15" spans="1:12" x14ac:dyDescent="0.2">
      <c r="A15" s="29" t="s">
        <v>12</v>
      </c>
      <c r="B15" s="55"/>
      <c r="C15" s="55"/>
      <c r="D15" s="54"/>
      <c r="E15" s="6">
        <f t="shared" si="0"/>
        <v>0</v>
      </c>
      <c r="F15" s="54"/>
      <c r="G15" s="6">
        <f t="shared" si="1"/>
        <v>0</v>
      </c>
      <c r="H15" s="54"/>
      <c r="I15" s="6">
        <f t="shared" si="2"/>
        <v>0</v>
      </c>
      <c r="J15" s="54"/>
      <c r="K15" s="6">
        <f t="shared" si="3"/>
        <v>0</v>
      </c>
      <c r="L15" s="10">
        <f t="shared" si="4"/>
        <v>0</v>
      </c>
    </row>
    <row r="16" spans="1:12" x14ac:dyDescent="0.2">
      <c r="A16" s="29" t="s">
        <v>13</v>
      </c>
      <c r="B16" s="55"/>
      <c r="C16" s="55"/>
      <c r="D16" s="54"/>
      <c r="E16" s="6">
        <f t="shared" si="0"/>
        <v>0</v>
      </c>
      <c r="F16" s="54"/>
      <c r="G16" s="6">
        <f t="shared" si="1"/>
        <v>0</v>
      </c>
      <c r="H16" s="54"/>
      <c r="I16" s="6">
        <f t="shared" si="2"/>
        <v>0</v>
      </c>
      <c r="J16" s="54"/>
      <c r="K16" s="6">
        <f t="shared" si="3"/>
        <v>0</v>
      </c>
      <c r="L16" s="10">
        <f t="shared" si="4"/>
        <v>0</v>
      </c>
    </row>
    <row r="17" spans="1:12" x14ac:dyDescent="0.2">
      <c r="A17" s="29" t="s">
        <v>14</v>
      </c>
      <c r="B17" s="55"/>
      <c r="C17" s="55"/>
      <c r="D17" s="54"/>
      <c r="E17" s="6">
        <f t="shared" si="0"/>
        <v>0</v>
      </c>
      <c r="F17" s="54"/>
      <c r="G17" s="6">
        <f t="shared" si="1"/>
        <v>0</v>
      </c>
      <c r="H17" s="54"/>
      <c r="I17" s="6">
        <f t="shared" si="2"/>
        <v>0</v>
      </c>
      <c r="J17" s="54"/>
      <c r="K17" s="6">
        <f t="shared" si="3"/>
        <v>0</v>
      </c>
      <c r="L17" s="10">
        <f t="shared" si="4"/>
        <v>0</v>
      </c>
    </row>
    <row r="18" spans="1:12" x14ac:dyDescent="0.2">
      <c r="A18" s="29" t="s">
        <v>15</v>
      </c>
      <c r="B18" s="55"/>
      <c r="C18" s="55"/>
      <c r="D18" s="54"/>
      <c r="E18" s="6">
        <f t="shared" si="0"/>
        <v>0</v>
      </c>
      <c r="F18" s="54"/>
      <c r="G18" s="6">
        <f t="shared" si="1"/>
        <v>0</v>
      </c>
      <c r="H18" s="54"/>
      <c r="I18" s="6">
        <f t="shared" si="2"/>
        <v>0</v>
      </c>
      <c r="J18" s="54"/>
      <c r="K18" s="6">
        <f t="shared" si="3"/>
        <v>0</v>
      </c>
      <c r="L18" s="10">
        <f t="shared" si="4"/>
        <v>0</v>
      </c>
    </row>
    <row r="19" spans="1:12" s="22" customFormat="1" x14ac:dyDescent="0.2">
      <c r="A19" s="36"/>
      <c r="B19" s="20" t="s">
        <v>16</v>
      </c>
      <c r="C19" s="36"/>
      <c r="D19" s="37"/>
      <c r="E19" s="37">
        <f>SUM(E6:E18)</f>
        <v>15000</v>
      </c>
      <c r="F19" s="37"/>
      <c r="G19" s="37">
        <f>SUM(G6:G18)</f>
        <v>15000</v>
      </c>
      <c r="H19" s="37"/>
      <c r="I19" s="37">
        <f>SUM(I6:I18)</f>
        <v>15000</v>
      </c>
      <c r="J19" s="37"/>
      <c r="K19" s="37">
        <f>SUM(K6:K18)</f>
        <v>15000</v>
      </c>
      <c r="L19" s="37">
        <f>SUM(L6:L18)</f>
        <v>60000</v>
      </c>
    </row>
    <row r="20" spans="1:12" x14ac:dyDescent="0.2">
      <c r="A20" s="12"/>
      <c r="B20" s="12"/>
      <c r="C20" s="12"/>
      <c r="D20" s="15"/>
      <c r="E20" s="15"/>
      <c r="F20" s="34"/>
      <c r="G20" s="15"/>
      <c r="H20" s="34"/>
      <c r="I20" s="15"/>
      <c r="J20" s="34"/>
      <c r="K20" s="15"/>
      <c r="L20" s="12"/>
    </row>
    <row r="21" spans="1:12" ht="15.75" x14ac:dyDescent="0.25">
      <c r="A21" s="11" t="s">
        <v>314</v>
      </c>
      <c r="B21" s="1"/>
      <c r="C21" s="1"/>
      <c r="D21" s="19"/>
      <c r="E21" s="19"/>
      <c r="F21" s="35"/>
      <c r="G21" s="19"/>
      <c r="H21" s="35"/>
      <c r="I21" s="19"/>
      <c r="J21" s="35"/>
      <c r="K21" s="19"/>
      <c r="L21" s="12"/>
    </row>
    <row r="22" spans="1:12" x14ac:dyDescent="0.2">
      <c r="A22" s="16" t="s">
        <v>55</v>
      </c>
      <c r="B22" s="9"/>
      <c r="C22" s="9"/>
      <c r="D22" s="19"/>
      <c r="E22" s="19"/>
      <c r="F22" s="35"/>
      <c r="G22" s="19"/>
      <c r="H22" s="35"/>
      <c r="I22" s="19"/>
      <c r="J22" s="35"/>
      <c r="K22" s="19"/>
      <c r="L22" s="12"/>
    </row>
    <row r="23" spans="1:12" s="12" customFormat="1" x14ac:dyDescent="0.2">
      <c r="A23" s="3" t="s">
        <v>56</v>
      </c>
      <c r="B23" s="17"/>
      <c r="C23" s="17"/>
      <c r="D23" s="19"/>
      <c r="E23" s="19"/>
      <c r="F23" s="35"/>
      <c r="G23" s="19"/>
      <c r="H23" s="35"/>
      <c r="I23" s="19"/>
      <c r="J23" s="35"/>
      <c r="K23" s="19"/>
    </row>
    <row r="24" spans="1:12" ht="38.25" x14ac:dyDescent="0.2">
      <c r="A24" s="5" t="s">
        <v>17</v>
      </c>
      <c r="B24" s="5" t="s">
        <v>26</v>
      </c>
      <c r="C24" s="18" t="s">
        <v>52</v>
      </c>
      <c r="D24" s="13" t="s">
        <v>20</v>
      </c>
      <c r="E24" s="5" t="s">
        <v>27</v>
      </c>
      <c r="F24" s="33" t="s">
        <v>22</v>
      </c>
      <c r="G24" s="5" t="s">
        <v>27</v>
      </c>
      <c r="H24" s="33" t="s">
        <v>23</v>
      </c>
      <c r="I24" s="5" t="s">
        <v>27</v>
      </c>
      <c r="J24" s="33" t="s">
        <v>24</v>
      </c>
      <c r="K24" s="5" t="s">
        <v>27</v>
      </c>
      <c r="L24" s="13" t="s">
        <v>25</v>
      </c>
    </row>
    <row r="25" spans="1:12" x14ac:dyDescent="0.2">
      <c r="A25" s="29" t="s">
        <v>3</v>
      </c>
      <c r="B25" s="59" t="s">
        <v>240</v>
      </c>
      <c r="C25" s="55">
        <v>3000</v>
      </c>
      <c r="D25" s="54">
        <v>3</v>
      </c>
      <c r="E25" s="6">
        <f>$C25*D25</f>
        <v>9000</v>
      </c>
      <c r="F25" s="54"/>
      <c r="G25" s="6">
        <f>$C25*F25</f>
        <v>0</v>
      </c>
      <c r="H25" s="54">
        <v>0</v>
      </c>
      <c r="I25" s="6">
        <f>$C25*H25</f>
        <v>0</v>
      </c>
      <c r="J25" s="54"/>
      <c r="K25" s="6">
        <f>$C25*J25</f>
        <v>0</v>
      </c>
      <c r="L25" s="10">
        <f t="shared" ref="L25:L34" si="5">K25+I25+G25+E25</f>
        <v>9000</v>
      </c>
    </row>
    <row r="26" spans="1:12" x14ac:dyDescent="0.2">
      <c r="A26" s="29" t="s">
        <v>4</v>
      </c>
      <c r="B26" s="59" t="s">
        <v>241</v>
      </c>
      <c r="C26" s="55">
        <v>4000</v>
      </c>
      <c r="D26" s="54">
        <v>0</v>
      </c>
      <c r="E26" s="6">
        <f>$C26*D26</f>
        <v>0</v>
      </c>
      <c r="F26" s="54">
        <v>3</v>
      </c>
      <c r="G26" s="6">
        <f>$C26*F26</f>
        <v>12000</v>
      </c>
      <c r="H26" s="54">
        <v>0</v>
      </c>
      <c r="I26" s="6">
        <f>$C26*H26</f>
        <v>0</v>
      </c>
      <c r="J26" s="54">
        <v>0</v>
      </c>
      <c r="K26" s="6">
        <f>$C26*J26</f>
        <v>0</v>
      </c>
      <c r="L26" s="10">
        <f t="shared" si="5"/>
        <v>12000</v>
      </c>
    </row>
    <row r="27" spans="1:12" x14ac:dyDescent="0.2">
      <c r="A27" s="29" t="s">
        <v>5</v>
      </c>
      <c r="B27" s="59" t="s">
        <v>242</v>
      </c>
      <c r="C27" s="55">
        <v>4000</v>
      </c>
      <c r="D27" s="54"/>
      <c r="E27" s="6">
        <f>$C27*D27</f>
        <v>0</v>
      </c>
      <c r="F27" s="54"/>
      <c r="G27" s="6">
        <f>$C27*F27</f>
        <v>0</v>
      </c>
      <c r="H27" s="54">
        <v>3</v>
      </c>
      <c r="I27" s="6">
        <f>$C27*H27</f>
        <v>12000</v>
      </c>
      <c r="J27" s="54"/>
      <c r="K27" s="6">
        <f>$C27*J27</f>
        <v>0</v>
      </c>
      <c r="L27" s="10">
        <f t="shared" si="5"/>
        <v>12000</v>
      </c>
    </row>
    <row r="28" spans="1:12" x14ac:dyDescent="0.2">
      <c r="A28" s="29" t="s">
        <v>6</v>
      </c>
      <c r="B28" s="59" t="s">
        <v>243</v>
      </c>
      <c r="C28" s="55">
        <v>3000</v>
      </c>
      <c r="D28" s="54"/>
      <c r="E28" s="6"/>
      <c r="F28" s="54"/>
      <c r="G28" s="6"/>
      <c r="H28" s="54"/>
      <c r="I28" s="6"/>
      <c r="J28" s="54">
        <v>3</v>
      </c>
      <c r="K28" s="6">
        <f>$C28*J28</f>
        <v>9000</v>
      </c>
      <c r="L28" s="10">
        <f t="shared" si="5"/>
        <v>9000</v>
      </c>
    </row>
    <row r="29" spans="1:12" x14ac:dyDescent="0.2">
      <c r="A29" s="29" t="s">
        <v>7</v>
      </c>
      <c r="B29" s="59" t="s">
        <v>244</v>
      </c>
      <c r="C29" s="55">
        <v>500</v>
      </c>
      <c r="D29" s="54"/>
      <c r="E29" s="6">
        <f t="shared" ref="E29:E34" si="6">$C29*D29</f>
        <v>0</v>
      </c>
      <c r="F29" s="54">
        <v>1</v>
      </c>
      <c r="G29" s="6">
        <f t="shared" ref="G29:G34" si="7">$C29*F29</f>
        <v>500</v>
      </c>
      <c r="H29" s="54"/>
      <c r="I29" s="6">
        <f t="shared" ref="I29:I34" si="8">$C29*H29</f>
        <v>0</v>
      </c>
      <c r="J29" s="54"/>
      <c r="K29" s="6">
        <f t="shared" ref="K29:K34" si="9">$C29*J29</f>
        <v>0</v>
      </c>
      <c r="L29" s="10">
        <f t="shared" si="5"/>
        <v>500</v>
      </c>
    </row>
    <row r="30" spans="1:12" x14ac:dyDescent="0.2">
      <c r="A30" s="29" t="s">
        <v>8</v>
      </c>
      <c r="B30" s="59" t="s">
        <v>245</v>
      </c>
      <c r="C30" s="55">
        <v>3500</v>
      </c>
      <c r="D30" s="54"/>
      <c r="E30" s="6">
        <f t="shared" si="6"/>
        <v>0</v>
      </c>
      <c r="F30" s="54">
        <v>1</v>
      </c>
      <c r="G30" s="6">
        <f t="shared" si="7"/>
        <v>3500</v>
      </c>
      <c r="H30" s="54"/>
      <c r="I30" s="6">
        <f t="shared" si="8"/>
        <v>0</v>
      </c>
      <c r="J30" s="54"/>
      <c r="K30" s="6">
        <f t="shared" si="9"/>
        <v>0</v>
      </c>
      <c r="L30" s="10">
        <f t="shared" si="5"/>
        <v>3500</v>
      </c>
    </row>
    <row r="31" spans="1:12" x14ac:dyDescent="0.2">
      <c r="A31" s="29" t="s">
        <v>9</v>
      </c>
      <c r="B31" s="55"/>
      <c r="C31" s="55"/>
      <c r="D31" s="54"/>
      <c r="E31" s="6">
        <f t="shared" si="6"/>
        <v>0</v>
      </c>
      <c r="F31" s="54"/>
      <c r="G31" s="6">
        <f t="shared" si="7"/>
        <v>0</v>
      </c>
      <c r="H31" s="54"/>
      <c r="I31" s="6">
        <f t="shared" si="8"/>
        <v>0</v>
      </c>
      <c r="J31" s="54"/>
      <c r="K31" s="6">
        <f t="shared" si="9"/>
        <v>0</v>
      </c>
      <c r="L31" s="10">
        <f t="shared" si="5"/>
        <v>0</v>
      </c>
    </row>
    <row r="32" spans="1:12" x14ac:dyDescent="0.2">
      <c r="A32" s="29" t="s">
        <v>10</v>
      </c>
      <c r="B32" s="55"/>
      <c r="C32" s="55"/>
      <c r="D32" s="54"/>
      <c r="E32" s="6">
        <f t="shared" si="6"/>
        <v>0</v>
      </c>
      <c r="F32" s="54"/>
      <c r="G32" s="6">
        <f t="shared" si="7"/>
        <v>0</v>
      </c>
      <c r="H32" s="54"/>
      <c r="I32" s="6">
        <f t="shared" si="8"/>
        <v>0</v>
      </c>
      <c r="J32" s="54"/>
      <c r="K32" s="6">
        <f t="shared" si="9"/>
        <v>0</v>
      </c>
      <c r="L32" s="10">
        <f t="shared" si="5"/>
        <v>0</v>
      </c>
    </row>
    <row r="33" spans="1:12" x14ac:dyDescent="0.2">
      <c r="A33" s="29" t="s">
        <v>11</v>
      </c>
      <c r="B33" s="55"/>
      <c r="C33" s="55"/>
      <c r="D33" s="54"/>
      <c r="E33" s="6">
        <f t="shared" si="6"/>
        <v>0</v>
      </c>
      <c r="F33" s="54"/>
      <c r="G33" s="6">
        <f t="shared" si="7"/>
        <v>0</v>
      </c>
      <c r="H33" s="54"/>
      <c r="I33" s="6">
        <f t="shared" si="8"/>
        <v>0</v>
      </c>
      <c r="J33" s="54"/>
      <c r="K33" s="6">
        <f t="shared" si="9"/>
        <v>0</v>
      </c>
      <c r="L33" s="10">
        <f t="shared" si="5"/>
        <v>0</v>
      </c>
    </row>
    <row r="34" spans="1:12" x14ac:dyDescent="0.2">
      <c r="A34" s="29" t="s">
        <v>12</v>
      </c>
      <c r="B34" s="55"/>
      <c r="C34" s="55"/>
      <c r="D34" s="54"/>
      <c r="E34" s="6">
        <f t="shared" si="6"/>
        <v>0</v>
      </c>
      <c r="F34" s="54"/>
      <c r="G34" s="6">
        <f t="shared" si="7"/>
        <v>0</v>
      </c>
      <c r="H34" s="54"/>
      <c r="I34" s="6">
        <f t="shared" si="8"/>
        <v>0</v>
      </c>
      <c r="J34" s="54"/>
      <c r="K34" s="6">
        <f t="shared" si="9"/>
        <v>0</v>
      </c>
      <c r="L34" s="10">
        <f t="shared" si="5"/>
        <v>0</v>
      </c>
    </row>
    <row r="35" spans="1:12" s="22" customFormat="1" x14ac:dyDescent="0.2">
      <c r="A35" s="36"/>
      <c r="B35" s="20" t="s">
        <v>0</v>
      </c>
      <c r="C35" s="36"/>
      <c r="D35" s="37"/>
      <c r="E35" s="21">
        <f>SUM(E25:E34)</f>
        <v>9000</v>
      </c>
      <c r="F35" s="37"/>
      <c r="G35" s="21">
        <f>SUM(G25:G34)</f>
        <v>16000</v>
      </c>
      <c r="H35" s="37"/>
      <c r="I35" s="21">
        <f>SUM(I25:I34)</f>
        <v>12000</v>
      </c>
      <c r="J35" s="37"/>
      <c r="K35" s="21">
        <f>SUM(K25:K34)</f>
        <v>9000</v>
      </c>
      <c r="L35" s="21">
        <f>SUM(L25:L34)</f>
        <v>46000</v>
      </c>
    </row>
    <row r="36" spans="1:12" x14ac:dyDescent="0.2">
      <c r="A36" s="12"/>
      <c r="B36" s="12"/>
      <c r="C36" s="12"/>
    </row>
    <row r="37" spans="1:12" x14ac:dyDescent="0.2">
      <c r="A37" s="12"/>
      <c r="B37" s="12"/>
      <c r="C37" s="12"/>
    </row>
    <row r="38" spans="1:12" x14ac:dyDescent="0.2">
      <c r="A38" s="12"/>
      <c r="B38" s="12"/>
      <c r="C38" s="12"/>
    </row>
    <row r="39" spans="1:12" x14ac:dyDescent="0.2">
      <c r="A39" s="12"/>
      <c r="B39" s="12"/>
      <c r="C39" s="12"/>
    </row>
    <row r="40" spans="1:12" x14ac:dyDescent="0.2">
      <c r="A40" s="12"/>
      <c r="B40" s="12"/>
      <c r="C40" s="12"/>
    </row>
    <row r="41" spans="1:12" x14ac:dyDescent="0.2">
      <c r="A41"/>
      <c r="B41"/>
      <c r="C41"/>
    </row>
  </sheetData>
  <phoneticPr fontId="0" type="noConversion"/>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L114"/>
  <sheetViews>
    <sheetView workbookViewId="0"/>
  </sheetViews>
  <sheetFormatPr defaultColWidth="9.140625" defaultRowHeight="12.75" x14ac:dyDescent="0.2"/>
  <cols>
    <col min="1" max="1" width="4.42578125" style="8" customWidth="1"/>
    <col min="2" max="2" width="59.85546875" style="8" customWidth="1"/>
    <col min="3" max="3" width="9.5703125" style="8" customWidth="1"/>
    <col min="4" max="4" width="7.28515625" style="2" customWidth="1"/>
    <col min="5" max="5" width="12.140625" style="2" customWidth="1"/>
    <col min="6" max="6" width="7.28515625" style="23" customWidth="1"/>
    <col min="7" max="7" width="13.5703125" style="2" customWidth="1"/>
    <col min="8" max="8" width="7.28515625" style="23" customWidth="1"/>
    <col min="9" max="9" width="9.7109375" style="2" customWidth="1"/>
    <col min="10" max="10" width="7.28515625" style="23" customWidth="1"/>
    <col min="11" max="11" width="11.5703125" style="2" customWidth="1"/>
    <col min="12" max="12" width="11.5703125" style="8" customWidth="1"/>
    <col min="13" max="16384" width="9.140625" style="8"/>
  </cols>
  <sheetData>
    <row r="1" spans="1:12" ht="15.75" x14ac:dyDescent="0.25">
      <c r="A1" s="11" t="s">
        <v>314</v>
      </c>
      <c r="B1" s="1"/>
      <c r="C1" s="1"/>
      <c r="D1" s="1"/>
      <c r="E1" s="1"/>
      <c r="F1" s="30"/>
      <c r="G1" s="1"/>
      <c r="H1" s="30"/>
      <c r="I1" s="1"/>
      <c r="J1" s="30"/>
      <c r="K1" s="1"/>
    </row>
    <row r="2" spans="1:12" x14ac:dyDescent="0.2">
      <c r="A2" s="3" t="s">
        <v>57</v>
      </c>
      <c r="B2" s="3"/>
      <c r="C2" s="3"/>
      <c r="D2" s="3"/>
      <c r="E2" s="3"/>
      <c r="F2" s="31"/>
      <c r="G2" s="3"/>
      <c r="H2" s="31"/>
      <c r="I2" s="3"/>
      <c r="J2" s="31"/>
      <c r="K2" s="3"/>
    </row>
    <row r="3" spans="1:12" x14ac:dyDescent="0.2">
      <c r="A3" s="3" t="s">
        <v>60</v>
      </c>
      <c r="B3" s="9"/>
      <c r="C3" s="9"/>
      <c r="D3" s="4"/>
      <c r="E3" s="4"/>
      <c r="F3" s="32"/>
      <c r="G3" s="4"/>
      <c r="H3" s="32"/>
      <c r="I3" s="4"/>
      <c r="J3" s="32"/>
      <c r="K3" s="4"/>
    </row>
    <row r="4" spans="1:12" x14ac:dyDescent="0.2">
      <c r="A4" s="9"/>
      <c r="B4" s="9"/>
      <c r="C4" s="9"/>
      <c r="D4" s="4"/>
      <c r="E4" s="4"/>
      <c r="F4" s="32"/>
      <c r="G4" s="4"/>
      <c r="H4" s="32"/>
      <c r="I4" s="4"/>
      <c r="J4" s="32"/>
      <c r="K4" s="4"/>
    </row>
    <row r="5" spans="1:12" ht="38.25" x14ac:dyDescent="0.2">
      <c r="A5" s="14" t="s">
        <v>17</v>
      </c>
      <c r="B5" s="14" t="s">
        <v>18</v>
      </c>
      <c r="C5" s="14" t="s">
        <v>19</v>
      </c>
      <c r="D5" s="13" t="s">
        <v>20</v>
      </c>
      <c r="E5" s="14" t="s">
        <v>21</v>
      </c>
      <c r="F5" s="33" t="s">
        <v>22</v>
      </c>
      <c r="G5" s="14" t="s">
        <v>21</v>
      </c>
      <c r="H5" s="33" t="s">
        <v>23</v>
      </c>
      <c r="I5" s="14" t="s">
        <v>21</v>
      </c>
      <c r="J5" s="33" t="s">
        <v>24</v>
      </c>
      <c r="K5" s="14" t="s">
        <v>21</v>
      </c>
      <c r="L5" s="13" t="s">
        <v>25</v>
      </c>
    </row>
    <row r="6" spans="1:12" x14ac:dyDescent="0.2">
      <c r="A6" s="29" t="s">
        <v>3</v>
      </c>
      <c r="B6" s="57" t="s">
        <v>268</v>
      </c>
      <c r="C6" s="55">
        <v>3500</v>
      </c>
      <c r="D6" s="54">
        <v>2</v>
      </c>
      <c r="E6" s="6">
        <f t="shared" ref="E6:E11" si="0">C6*D6</f>
        <v>7000</v>
      </c>
      <c r="F6" s="54"/>
      <c r="G6" s="6">
        <f t="shared" ref="G6:G13" si="1">C6*F6</f>
        <v>0</v>
      </c>
      <c r="H6" s="54">
        <v>2</v>
      </c>
      <c r="I6" s="6">
        <f t="shared" ref="I6:I13" si="2">C6*H6</f>
        <v>7000</v>
      </c>
      <c r="J6" s="54"/>
      <c r="K6" s="6">
        <f t="shared" ref="K6:K13" si="3">C6*J6</f>
        <v>0</v>
      </c>
      <c r="L6" s="10">
        <f t="shared" ref="L6:L13" si="4">K6+I6+G6+E6</f>
        <v>14000</v>
      </c>
    </row>
    <row r="7" spans="1:12" x14ac:dyDescent="0.2">
      <c r="A7" s="28">
        <f>A6+1</f>
        <v>2</v>
      </c>
      <c r="B7" s="57" t="s">
        <v>269</v>
      </c>
      <c r="C7" s="55">
        <v>2500</v>
      </c>
      <c r="D7" s="54">
        <v>1</v>
      </c>
      <c r="E7" s="6">
        <f t="shared" si="0"/>
        <v>2500</v>
      </c>
      <c r="F7" s="54">
        <v>0</v>
      </c>
      <c r="G7" s="6">
        <f t="shared" si="1"/>
        <v>0</v>
      </c>
      <c r="H7" s="54">
        <v>1</v>
      </c>
      <c r="I7" s="6">
        <f t="shared" si="2"/>
        <v>2500</v>
      </c>
      <c r="J7" s="54">
        <v>0</v>
      </c>
      <c r="K7" s="6">
        <f t="shared" si="3"/>
        <v>0</v>
      </c>
      <c r="L7" s="10">
        <f t="shared" si="4"/>
        <v>5000</v>
      </c>
    </row>
    <row r="8" spans="1:12" x14ac:dyDescent="0.2">
      <c r="A8" s="28">
        <f t="shared" ref="A8:A13" si="5">A7+1</f>
        <v>3</v>
      </c>
      <c r="B8" s="57" t="s">
        <v>270</v>
      </c>
      <c r="C8" s="55">
        <v>2000</v>
      </c>
      <c r="D8" s="54">
        <v>0</v>
      </c>
      <c r="E8" s="6">
        <f t="shared" si="0"/>
        <v>0</v>
      </c>
      <c r="F8" s="54">
        <v>1</v>
      </c>
      <c r="G8" s="6">
        <f t="shared" si="1"/>
        <v>2000</v>
      </c>
      <c r="H8" s="54">
        <v>0</v>
      </c>
      <c r="I8" s="6">
        <f t="shared" si="2"/>
        <v>0</v>
      </c>
      <c r="J8" s="54">
        <v>1</v>
      </c>
      <c r="K8" s="6">
        <f t="shared" si="3"/>
        <v>2000</v>
      </c>
      <c r="L8" s="10">
        <f t="shared" si="4"/>
        <v>4000</v>
      </c>
    </row>
    <row r="9" spans="1:12" x14ac:dyDescent="0.2">
      <c r="A9" s="28">
        <f t="shared" si="5"/>
        <v>4</v>
      </c>
      <c r="B9" s="57"/>
      <c r="C9" s="55"/>
      <c r="D9" s="54">
        <v>0</v>
      </c>
      <c r="E9" s="6">
        <f t="shared" si="0"/>
        <v>0</v>
      </c>
      <c r="F9" s="54">
        <v>0</v>
      </c>
      <c r="G9" s="6">
        <f t="shared" si="1"/>
        <v>0</v>
      </c>
      <c r="H9" s="54">
        <v>0</v>
      </c>
      <c r="I9" s="6">
        <f t="shared" si="2"/>
        <v>0</v>
      </c>
      <c r="J9" s="54">
        <v>0</v>
      </c>
      <c r="K9" s="6">
        <f t="shared" si="3"/>
        <v>0</v>
      </c>
      <c r="L9" s="10">
        <f t="shared" si="4"/>
        <v>0</v>
      </c>
    </row>
    <row r="10" spans="1:12" x14ac:dyDescent="0.2">
      <c r="A10" s="28">
        <f t="shared" si="5"/>
        <v>5</v>
      </c>
      <c r="B10" s="57"/>
      <c r="C10" s="55"/>
      <c r="D10" s="54">
        <v>0</v>
      </c>
      <c r="E10" s="6">
        <f t="shared" si="0"/>
        <v>0</v>
      </c>
      <c r="F10" s="54">
        <v>0</v>
      </c>
      <c r="G10" s="6">
        <f t="shared" si="1"/>
        <v>0</v>
      </c>
      <c r="H10" s="54">
        <v>0</v>
      </c>
      <c r="I10" s="6">
        <f t="shared" si="2"/>
        <v>0</v>
      </c>
      <c r="J10" s="54">
        <v>0</v>
      </c>
      <c r="K10" s="6">
        <f t="shared" si="3"/>
        <v>0</v>
      </c>
      <c r="L10" s="10">
        <f t="shared" si="4"/>
        <v>0</v>
      </c>
    </row>
    <row r="11" spans="1:12" x14ac:dyDescent="0.2">
      <c r="A11" s="28">
        <f t="shared" si="5"/>
        <v>6</v>
      </c>
      <c r="B11" s="57"/>
      <c r="C11" s="55"/>
      <c r="D11" s="54">
        <v>0</v>
      </c>
      <c r="E11" s="6">
        <f t="shared" si="0"/>
        <v>0</v>
      </c>
      <c r="F11" s="54">
        <v>0</v>
      </c>
      <c r="G11" s="6">
        <f t="shared" si="1"/>
        <v>0</v>
      </c>
      <c r="H11" s="54">
        <v>0</v>
      </c>
      <c r="I11" s="6">
        <f t="shared" si="2"/>
        <v>0</v>
      </c>
      <c r="J11" s="54">
        <v>0</v>
      </c>
      <c r="K11" s="6">
        <f t="shared" si="3"/>
        <v>0</v>
      </c>
      <c r="L11" s="10">
        <f t="shared" si="4"/>
        <v>0</v>
      </c>
    </row>
    <row r="12" spans="1:12" x14ac:dyDescent="0.2">
      <c r="A12" s="28">
        <f t="shared" si="5"/>
        <v>7</v>
      </c>
      <c r="B12" s="59"/>
      <c r="C12" s="59">
        <v>0</v>
      </c>
      <c r="D12" s="54">
        <v>0</v>
      </c>
      <c r="E12" s="6">
        <f>C12*D12</f>
        <v>0</v>
      </c>
      <c r="F12" s="54">
        <v>0</v>
      </c>
      <c r="G12" s="6">
        <f t="shared" si="1"/>
        <v>0</v>
      </c>
      <c r="H12" s="54">
        <v>0</v>
      </c>
      <c r="I12" s="6">
        <f t="shared" si="2"/>
        <v>0</v>
      </c>
      <c r="J12" s="54">
        <v>0</v>
      </c>
      <c r="K12" s="6">
        <f t="shared" si="3"/>
        <v>0</v>
      </c>
      <c r="L12" s="10">
        <f t="shared" si="4"/>
        <v>0</v>
      </c>
    </row>
    <row r="13" spans="1:12" x14ac:dyDescent="0.2">
      <c r="A13" s="28">
        <f t="shared" si="5"/>
        <v>8</v>
      </c>
      <c r="B13" s="55"/>
      <c r="C13" s="55"/>
      <c r="D13" s="54"/>
      <c r="E13" s="6">
        <f>C13*D13</f>
        <v>0</v>
      </c>
      <c r="F13" s="54"/>
      <c r="G13" s="6">
        <f t="shared" si="1"/>
        <v>0</v>
      </c>
      <c r="H13" s="54"/>
      <c r="I13" s="6">
        <f t="shared" si="2"/>
        <v>0</v>
      </c>
      <c r="J13" s="54"/>
      <c r="K13" s="6">
        <f t="shared" si="3"/>
        <v>0</v>
      </c>
      <c r="L13" s="10">
        <f t="shared" si="4"/>
        <v>0</v>
      </c>
    </row>
    <row r="14" spans="1:12" s="22" customFormat="1" x14ac:dyDescent="0.2">
      <c r="A14" s="36"/>
      <c r="B14" s="20" t="s">
        <v>16</v>
      </c>
      <c r="C14" s="36"/>
      <c r="D14" s="37"/>
      <c r="E14" s="37">
        <f>SUM(E6:E13)</f>
        <v>9500</v>
      </c>
      <c r="F14" s="37"/>
      <c r="G14" s="37">
        <f>SUM(G6:G13)</f>
        <v>2000</v>
      </c>
      <c r="H14" s="37"/>
      <c r="I14" s="37">
        <f>SUM(I6:I13)</f>
        <v>9500</v>
      </c>
      <c r="J14" s="37"/>
      <c r="K14" s="37">
        <f>SUM(K6:K13)</f>
        <v>2000</v>
      </c>
      <c r="L14" s="37">
        <f>SUM(L6:L13)</f>
        <v>23000</v>
      </c>
    </row>
    <row r="15" spans="1:12" x14ac:dyDescent="0.2">
      <c r="A15" s="12"/>
      <c r="B15" s="12"/>
      <c r="C15" s="12"/>
      <c r="D15" s="15"/>
      <c r="E15" s="15"/>
      <c r="F15" s="34"/>
      <c r="G15" s="15"/>
      <c r="H15" s="34"/>
      <c r="I15" s="15"/>
      <c r="J15" s="34"/>
      <c r="K15" s="15"/>
      <c r="L15" s="12"/>
    </row>
    <row r="16" spans="1:12" ht="15.75" x14ac:dyDescent="0.25">
      <c r="A16" s="11" t="s">
        <v>314</v>
      </c>
      <c r="B16" s="1"/>
      <c r="C16" s="1"/>
      <c r="D16" s="19"/>
      <c r="E16" s="19"/>
      <c r="F16" s="35"/>
      <c r="G16" s="19"/>
      <c r="H16" s="35"/>
      <c r="I16" s="19"/>
      <c r="J16" s="35"/>
      <c r="K16" s="19"/>
      <c r="L16" s="12"/>
    </row>
    <row r="17" spans="1:12" x14ac:dyDescent="0.2">
      <c r="A17" s="16" t="s">
        <v>58</v>
      </c>
      <c r="B17" s="9"/>
      <c r="C17" s="9"/>
      <c r="D17" s="19"/>
      <c r="E17" s="19"/>
      <c r="F17" s="35"/>
      <c r="G17" s="19"/>
      <c r="H17" s="35"/>
      <c r="I17" s="19"/>
      <c r="J17" s="35"/>
      <c r="K17" s="19"/>
      <c r="L17" s="12"/>
    </row>
    <row r="18" spans="1:12" s="12" customFormat="1" x14ac:dyDescent="0.2">
      <c r="A18" s="3" t="s">
        <v>59</v>
      </c>
      <c r="B18" s="17"/>
      <c r="C18" s="17"/>
      <c r="D18" s="19"/>
      <c r="E18" s="19"/>
      <c r="F18" s="35"/>
      <c r="G18" s="19"/>
      <c r="H18" s="35"/>
      <c r="I18" s="19"/>
      <c r="J18" s="35"/>
      <c r="K18" s="19"/>
    </row>
    <row r="19" spans="1:12" ht="38.25" x14ac:dyDescent="0.2">
      <c r="A19" s="5" t="s">
        <v>17</v>
      </c>
      <c r="B19" s="5" t="s">
        <v>26</v>
      </c>
      <c r="C19" s="18" t="s">
        <v>52</v>
      </c>
      <c r="D19" s="13" t="s">
        <v>20</v>
      </c>
      <c r="E19" s="5" t="s">
        <v>27</v>
      </c>
      <c r="F19" s="33" t="s">
        <v>22</v>
      </c>
      <c r="G19" s="5" t="s">
        <v>27</v>
      </c>
      <c r="H19" s="33" t="s">
        <v>23</v>
      </c>
      <c r="I19" s="5" t="s">
        <v>27</v>
      </c>
      <c r="J19" s="33" t="s">
        <v>24</v>
      </c>
      <c r="K19" s="5" t="s">
        <v>27</v>
      </c>
      <c r="L19" s="13" t="s">
        <v>25</v>
      </c>
    </row>
    <row r="20" spans="1:12" x14ac:dyDescent="0.2">
      <c r="A20" s="29" t="s">
        <v>3</v>
      </c>
      <c r="B20" s="59"/>
      <c r="C20" s="55"/>
      <c r="D20" s="54"/>
      <c r="E20" s="6">
        <f>$C20*D20</f>
        <v>0</v>
      </c>
      <c r="F20" s="54"/>
      <c r="G20" s="6">
        <f t="shared" ref="G20:G26" si="6">$C20*F20</f>
        <v>0</v>
      </c>
      <c r="H20" s="54"/>
      <c r="I20" s="6">
        <f t="shared" ref="I20:I26" si="7">$C20*H20</f>
        <v>0</v>
      </c>
      <c r="J20" s="54"/>
      <c r="K20" s="6">
        <f>$C20*J20</f>
        <v>0</v>
      </c>
      <c r="L20" s="10">
        <f t="shared" ref="L20:L25" si="8">K20+I20+G20+E20</f>
        <v>0</v>
      </c>
    </row>
    <row r="21" spans="1:12" x14ac:dyDescent="0.2">
      <c r="A21" s="29" t="s">
        <v>4</v>
      </c>
      <c r="B21" s="59"/>
      <c r="C21" s="55">
        <v>0</v>
      </c>
      <c r="D21" s="54">
        <v>0</v>
      </c>
      <c r="E21" s="6">
        <f t="shared" ref="E21:E26" si="9">$C21*D21</f>
        <v>0</v>
      </c>
      <c r="F21" s="54">
        <v>0</v>
      </c>
      <c r="G21" s="6">
        <f t="shared" si="6"/>
        <v>0</v>
      </c>
      <c r="H21" s="54">
        <v>0</v>
      </c>
      <c r="I21" s="6">
        <f t="shared" si="7"/>
        <v>0</v>
      </c>
      <c r="J21" s="54">
        <v>0</v>
      </c>
      <c r="K21" s="6">
        <f t="shared" ref="K21:K26" si="10">$C21*J21</f>
        <v>0</v>
      </c>
      <c r="L21" s="10">
        <f t="shared" si="8"/>
        <v>0</v>
      </c>
    </row>
    <row r="22" spans="1:12" x14ac:dyDescent="0.2">
      <c r="A22" s="29" t="s">
        <v>5</v>
      </c>
      <c r="B22" s="59"/>
      <c r="C22" s="55">
        <v>0</v>
      </c>
      <c r="D22" s="54">
        <v>0</v>
      </c>
      <c r="E22" s="6">
        <f t="shared" si="9"/>
        <v>0</v>
      </c>
      <c r="F22" s="54">
        <v>0</v>
      </c>
      <c r="G22" s="6">
        <f t="shared" si="6"/>
        <v>0</v>
      </c>
      <c r="H22" s="54">
        <v>0</v>
      </c>
      <c r="I22" s="6">
        <f t="shared" si="7"/>
        <v>0</v>
      </c>
      <c r="J22" s="54">
        <v>0</v>
      </c>
      <c r="K22" s="6">
        <f t="shared" si="10"/>
        <v>0</v>
      </c>
      <c r="L22" s="10">
        <f t="shared" si="8"/>
        <v>0</v>
      </c>
    </row>
    <row r="23" spans="1:12" x14ac:dyDescent="0.2">
      <c r="A23" s="29" t="s">
        <v>6</v>
      </c>
      <c r="B23" s="55"/>
      <c r="C23" s="55"/>
      <c r="D23" s="54"/>
      <c r="E23" s="6">
        <f t="shared" si="9"/>
        <v>0</v>
      </c>
      <c r="F23" s="54"/>
      <c r="G23" s="6">
        <f t="shared" si="6"/>
        <v>0</v>
      </c>
      <c r="H23" s="54"/>
      <c r="I23" s="6">
        <f t="shared" si="7"/>
        <v>0</v>
      </c>
      <c r="J23" s="54"/>
      <c r="K23" s="6">
        <f t="shared" si="10"/>
        <v>0</v>
      </c>
      <c r="L23" s="10">
        <f t="shared" si="8"/>
        <v>0</v>
      </c>
    </row>
    <row r="24" spans="1:12" x14ac:dyDescent="0.2">
      <c r="A24" s="29" t="s">
        <v>7</v>
      </c>
      <c r="B24" s="55"/>
      <c r="C24" s="55"/>
      <c r="D24" s="54"/>
      <c r="E24" s="6">
        <f t="shared" si="9"/>
        <v>0</v>
      </c>
      <c r="F24" s="54"/>
      <c r="G24" s="6">
        <f t="shared" si="6"/>
        <v>0</v>
      </c>
      <c r="H24" s="54"/>
      <c r="I24" s="6">
        <f t="shared" si="7"/>
        <v>0</v>
      </c>
      <c r="J24" s="54"/>
      <c r="K24" s="6">
        <f t="shared" si="10"/>
        <v>0</v>
      </c>
      <c r="L24" s="10">
        <f t="shared" si="8"/>
        <v>0</v>
      </c>
    </row>
    <row r="25" spans="1:12" x14ac:dyDescent="0.2">
      <c r="A25" s="29" t="s">
        <v>8</v>
      </c>
      <c r="B25" s="55"/>
      <c r="C25" s="55"/>
      <c r="D25" s="54"/>
      <c r="E25" s="6">
        <f t="shared" si="9"/>
        <v>0</v>
      </c>
      <c r="F25" s="54"/>
      <c r="G25" s="6">
        <f t="shared" si="6"/>
        <v>0</v>
      </c>
      <c r="H25" s="54"/>
      <c r="I25" s="6">
        <f t="shared" si="7"/>
        <v>0</v>
      </c>
      <c r="J25" s="54"/>
      <c r="K25" s="6">
        <f t="shared" si="10"/>
        <v>0</v>
      </c>
      <c r="L25" s="10">
        <f t="shared" si="8"/>
        <v>0</v>
      </c>
    </row>
    <row r="26" spans="1:12" x14ac:dyDescent="0.2">
      <c r="A26" s="29" t="s">
        <v>9</v>
      </c>
      <c r="B26" s="55"/>
      <c r="C26" s="55"/>
      <c r="D26" s="54"/>
      <c r="E26" s="6">
        <f t="shared" si="9"/>
        <v>0</v>
      </c>
      <c r="F26" s="54"/>
      <c r="G26" s="6">
        <f t="shared" si="6"/>
        <v>0</v>
      </c>
      <c r="H26" s="54"/>
      <c r="I26" s="6">
        <f t="shared" si="7"/>
        <v>0</v>
      </c>
      <c r="J26" s="54"/>
      <c r="K26" s="6">
        <f t="shared" si="10"/>
        <v>0</v>
      </c>
      <c r="L26" s="10">
        <f>K26+I26+G26+E26</f>
        <v>0</v>
      </c>
    </row>
    <row r="27" spans="1:12" s="22" customFormat="1" x14ac:dyDescent="0.2">
      <c r="A27" s="36"/>
      <c r="B27" s="20" t="s">
        <v>0</v>
      </c>
      <c r="C27" s="36"/>
      <c r="D27" s="37"/>
      <c r="E27" s="21">
        <f>SUM(E20:E26)</f>
        <v>0</v>
      </c>
      <c r="F27" s="37"/>
      <c r="G27" s="21">
        <f>SUM(G20:G26)</f>
        <v>0</v>
      </c>
      <c r="H27" s="37"/>
      <c r="I27" s="21">
        <f>SUM(I20:I26)</f>
        <v>0</v>
      </c>
      <c r="J27" s="37"/>
      <c r="K27" s="21">
        <f>SUM(K20:K26)</f>
        <v>0</v>
      </c>
      <c r="L27" s="21">
        <f>SUM(L20:L26)</f>
        <v>0</v>
      </c>
    </row>
    <row r="28" spans="1:12" x14ac:dyDescent="0.2">
      <c r="A28" s="12"/>
      <c r="B28" s="12"/>
      <c r="C28" s="12"/>
    </row>
    <row r="29" spans="1:12" x14ac:dyDescent="0.2">
      <c r="A29" s="12"/>
      <c r="B29" s="12"/>
      <c r="C29" s="12"/>
    </row>
    <row r="30" spans="1:12" ht="15.75" x14ac:dyDescent="0.25">
      <c r="A30" s="11" t="s">
        <v>314</v>
      </c>
      <c r="B30" s="1"/>
      <c r="C30" s="1"/>
      <c r="D30" s="19"/>
      <c r="E30" s="19"/>
      <c r="F30" s="35"/>
      <c r="G30" s="19"/>
      <c r="H30" s="35"/>
      <c r="I30" s="19"/>
      <c r="J30" s="35"/>
      <c r="K30" s="19"/>
      <c r="L30" s="12"/>
    </row>
    <row r="31" spans="1:12" x14ac:dyDescent="0.2">
      <c r="A31" s="16" t="s">
        <v>61</v>
      </c>
      <c r="B31" s="9"/>
      <c r="C31" s="9"/>
      <c r="D31" s="19"/>
      <c r="E31" s="19"/>
      <c r="F31" s="35"/>
      <c r="G31" s="19"/>
      <c r="H31" s="35"/>
      <c r="I31" s="19"/>
      <c r="J31" s="35"/>
      <c r="K31" s="19"/>
      <c r="L31" s="12"/>
    </row>
    <row r="32" spans="1:12" x14ac:dyDescent="0.2">
      <c r="A32" s="3" t="s">
        <v>62</v>
      </c>
      <c r="B32" s="17"/>
      <c r="C32" s="17"/>
      <c r="D32" s="19"/>
      <c r="E32" s="19"/>
      <c r="F32" s="35"/>
      <c r="G32" s="19"/>
      <c r="H32" s="35"/>
      <c r="I32" s="19"/>
      <c r="J32" s="35"/>
      <c r="K32" s="19"/>
      <c r="L32" s="12"/>
    </row>
    <row r="33" spans="1:12" ht="38.25" x14ac:dyDescent="0.2">
      <c r="A33" s="5" t="s">
        <v>17</v>
      </c>
      <c r="B33" s="5" t="s">
        <v>26</v>
      </c>
      <c r="C33" s="18" t="s">
        <v>52</v>
      </c>
      <c r="D33" s="13" t="s">
        <v>20</v>
      </c>
      <c r="E33" s="5" t="s">
        <v>27</v>
      </c>
      <c r="F33" s="33" t="s">
        <v>22</v>
      </c>
      <c r="G33" s="5" t="s">
        <v>27</v>
      </c>
      <c r="H33" s="33" t="s">
        <v>23</v>
      </c>
      <c r="I33" s="5" t="s">
        <v>27</v>
      </c>
      <c r="J33" s="33" t="s">
        <v>24</v>
      </c>
      <c r="K33" s="5" t="s">
        <v>27</v>
      </c>
      <c r="L33" s="13" t="s">
        <v>25</v>
      </c>
    </row>
    <row r="34" spans="1:12" x14ac:dyDescent="0.2">
      <c r="A34" s="29" t="s">
        <v>3</v>
      </c>
      <c r="B34" s="58"/>
      <c r="C34" s="55">
        <v>0</v>
      </c>
      <c r="D34" s="54"/>
      <c r="E34" s="6">
        <f>$C34*D34</f>
        <v>0</v>
      </c>
      <c r="F34" s="54">
        <v>0</v>
      </c>
      <c r="G34" s="6">
        <f>$C34*F34</f>
        <v>0</v>
      </c>
      <c r="H34" s="54"/>
      <c r="I34" s="6">
        <f>$C34*H34</f>
        <v>0</v>
      </c>
      <c r="J34" s="54"/>
      <c r="K34" s="6">
        <f>$C34*J34</f>
        <v>0</v>
      </c>
      <c r="L34" s="10">
        <f t="shared" ref="L34:L40" si="11">K34+I34+G34+E34</f>
        <v>0</v>
      </c>
    </row>
    <row r="35" spans="1:12" x14ac:dyDescent="0.2">
      <c r="A35" s="29" t="s">
        <v>4</v>
      </c>
      <c r="B35" s="59"/>
      <c r="C35" s="55">
        <v>0</v>
      </c>
      <c r="D35" s="54">
        <v>0</v>
      </c>
      <c r="E35" s="6">
        <f t="shared" ref="E35:E40" si="12">$C35*D35</f>
        <v>0</v>
      </c>
      <c r="F35" s="54">
        <v>0</v>
      </c>
      <c r="G35" s="6">
        <f t="shared" ref="G35:G40" si="13">$C35*F35</f>
        <v>0</v>
      </c>
      <c r="H35" s="54">
        <v>0</v>
      </c>
      <c r="I35" s="6">
        <f t="shared" ref="I35:I40" si="14">$C35*H35</f>
        <v>0</v>
      </c>
      <c r="J35" s="54">
        <v>0</v>
      </c>
      <c r="K35" s="6">
        <f t="shared" ref="K35:K40" si="15">$C35*J35</f>
        <v>0</v>
      </c>
      <c r="L35" s="10">
        <f t="shared" si="11"/>
        <v>0</v>
      </c>
    </row>
    <row r="36" spans="1:12" x14ac:dyDescent="0.2">
      <c r="A36" s="29" t="s">
        <v>5</v>
      </c>
      <c r="B36" s="59"/>
      <c r="C36" s="55">
        <v>0</v>
      </c>
      <c r="D36" s="54">
        <v>0</v>
      </c>
      <c r="E36" s="6">
        <f t="shared" si="12"/>
        <v>0</v>
      </c>
      <c r="F36" s="54">
        <v>0</v>
      </c>
      <c r="G36" s="6">
        <f t="shared" si="13"/>
        <v>0</v>
      </c>
      <c r="H36" s="54">
        <v>0</v>
      </c>
      <c r="I36" s="6">
        <f t="shared" si="14"/>
        <v>0</v>
      </c>
      <c r="J36" s="54">
        <v>0</v>
      </c>
      <c r="K36" s="6">
        <f t="shared" si="15"/>
        <v>0</v>
      </c>
      <c r="L36" s="10">
        <f t="shared" si="11"/>
        <v>0</v>
      </c>
    </row>
    <row r="37" spans="1:12" x14ac:dyDescent="0.2">
      <c r="A37" s="29" t="s">
        <v>6</v>
      </c>
      <c r="B37" s="55"/>
      <c r="C37" s="55"/>
      <c r="D37" s="54"/>
      <c r="E37" s="6">
        <f t="shared" si="12"/>
        <v>0</v>
      </c>
      <c r="F37" s="54"/>
      <c r="G37" s="6">
        <f t="shared" si="13"/>
        <v>0</v>
      </c>
      <c r="H37" s="54"/>
      <c r="I37" s="6">
        <f t="shared" si="14"/>
        <v>0</v>
      </c>
      <c r="J37" s="54"/>
      <c r="K37" s="6">
        <f t="shared" si="15"/>
        <v>0</v>
      </c>
      <c r="L37" s="10">
        <f t="shared" si="11"/>
        <v>0</v>
      </c>
    </row>
    <row r="38" spans="1:12" x14ac:dyDescent="0.2">
      <c r="A38" s="29" t="s">
        <v>7</v>
      </c>
      <c r="B38" s="55"/>
      <c r="C38" s="55"/>
      <c r="D38" s="54"/>
      <c r="E38" s="6">
        <f t="shared" si="12"/>
        <v>0</v>
      </c>
      <c r="F38" s="54"/>
      <c r="G38" s="6">
        <f t="shared" si="13"/>
        <v>0</v>
      </c>
      <c r="H38" s="54"/>
      <c r="I38" s="6">
        <f t="shared" si="14"/>
        <v>0</v>
      </c>
      <c r="J38" s="54"/>
      <c r="K38" s="6">
        <f t="shared" si="15"/>
        <v>0</v>
      </c>
      <c r="L38" s="10">
        <f t="shared" si="11"/>
        <v>0</v>
      </c>
    </row>
    <row r="39" spans="1:12" x14ac:dyDescent="0.2">
      <c r="A39" s="29" t="s">
        <v>8</v>
      </c>
      <c r="B39" s="55"/>
      <c r="C39" s="55"/>
      <c r="D39" s="54"/>
      <c r="E39" s="6">
        <f t="shared" si="12"/>
        <v>0</v>
      </c>
      <c r="F39" s="54"/>
      <c r="G39" s="6">
        <f t="shared" si="13"/>
        <v>0</v>
      </c>
      <c r="H39" s="54"/>
      <c r="I39" s="6">
        <f t="shared" si="14"/>
        <v>0</v>
      </c>
      <c r="J39" s="54"/>
      <c r="K39" s="6">
        <f t="shared" si="15"/>
        <v>0</v>
      </c>
      <c r="L39" s="10">
        <f t="shared" si="11"/>
        <v>0</v>
      </c>
    </row>
    <row r="40" spans="1:12" x14ac:dyDescent="0.2">
      <c r="A40" s="29" t="s">
        <v>9</v>
      </c>
      <c r="B40" s="55"/>
      <c r="C40" s="55"/>
      <c r="D40" s="54"/>
      <c r="E40" s="6">
        <f t="shared" si="12"/>
        <v>0</v>
      </c>
      <c r="F40" s="54"/>
      <c r="G40" s="6">
        <f t="shared" si="13"/>
        <v>0</v>
      </c>
      <c r="H40" s="54"/>
      <c r="I40" s="6">
        <f t="shared" si="14"/>
        <v>0</v>
      </c>
      <c r="J40" s="54"/>
      <c r="K40" s="6">
        <f t="shared" si="15"/>
        <v>0</v>
      </c>
      <c r="L40" s="10">
        <f t="shared" si="11"/>
        <v>0</v>
      </c>
    </row>
    <row r="41" spans="1:12" x14ac:dyDescent="0.2">
      <c r="A41" s="36"/>
      <c r="B41" s="20" t="s">
        <v>0</v>
      </c>
      <c r="C41" s="36"/>
      <c r="D41" s="37"/>
      <c r="E41" s="21">
        <f>SUM(E34:E40)</f>
        <v>0</v>
      </c>
      <c r="F41" s="37"/>
      <c r="G41" s="21">
        <f>SUM(G34:G40)</f>
        <v>0</v>
      </c>
      <c r="H41" s="37"/>
      <c r="I41" s="21">
        <f>SUM(I34:I40)</f>
        <v>0</v>
      </c>
      <c r="J41" s="37"/>
      <c r="K41" s="21">
        <f>SUM(K34:K40)</f>
        <v>0</v>
      </c>
      <c r="L41" s="21">
        <f>SUM(L34:L40)</f>
        <v>0</v>
      </c>
    </row>
    <row r="44" spans="1:12" ht="15.75" x14ac:dyDescent="0.25">
      <c r="A44" s="11" t="s">
        <v>314</v>
      </c>
      <c r="B44" s="1"/>
      <c r="C44" s="1"/>
      <c r="D44" s="19"/>
      <c r="E44" s="19"/>
      <c r="F44" s="35"/>
      <c r="G44" s="19"/>
      <c r="H44" s="35"/>
      <c r="I44" s="19"/>
      <c r="J44" s="35"/>
      <c r="K44" s="19"/>
      <c r="L44" s="12"/>
    </row>
    <row r="45" spans="1:12" x14ac:dyDescent="0.2">
      <c r="A45" s="16" t="s">
        <v>63</v>
      </c>
      <c r="B45" s="9"/>
      <c r="C45" s="9"/>
      <c r="D45" s="19"/>
      <c r="E45" s="19"/>
      <c r="F45" s="35"/>
      <c r="G45" s="19"/>
      <c r="H45" s="35"/>
      <c r="I45" s="19"/>
      <c r="J45" s="35"/>
      <c r="K45" s="19"/>
      <c r="L45" s="12"/>
    </row>
    <row r="46" spans="1:12" x14ac:dyDescent="0.2">
      <c r="A46" s="3" t="s">
        <v>64</v>
      </c>
      <c r="B46" s="17"/>
      <c r="C46" s="17"/>
      <c r="D46" s="19"/>
      <c r="E46" s="19"/>
      <c r="F46" s="35"/>
      <c r="G46" s="19"/>
      <c r="H46" s="35"/>
      <c r="I46" s="19"/>
      <c r="J46" s="35"/>
      <c r="K46" s="19"/>
      <c r="L46" s="12"/>
    </row>
    <row r="47" spans="1:12" ht="38.25" x14ac:dyDescent="0.2">
      <c r="A47" s="5" t="s">
        <v>17</v>
      </c>
      <c r="B47" s="5" t="s">
        <v>26</v>
      </c>
      <c r="C47" s="18" t="s">
        <v>52</v>
      </c>
      <c r="D47" s="13" t="s">
        <v>20</v>
      </c>
      <c r="E47" s="5" t="s">
        <v>27</v>
      </c>
      <c r="F47" s="33" t="s">
        <v>22</v>
      </c>
      <c r="G47" s="5" t="s">
        <v>27</v>
      </c>
      <c r="H47" s="33" t="s">
        <v>23</v>
      </c>
      <c r="I47" s="5" t="s">
        <v>27</v>
      </c>
      <c r="J47" s="33" t="s">
        <v>24</v>
      </c>
      <c r="K47" s="5" t="s">
        <v>27</v>
      </c>
      <c r="L47" s="13" t="s">
        <v>25</v>
      </c>
    </row>
    <row r="48" spans="1:12" x14ac:dyDescent="0.2">
      <c r="A48" s="29" t="s">
        <v>3</v>
      </c>
      <c r="B48" s="59" t="s">
        <v>271</v>
      </c>
      <c r="C48" s="55">
        <v>400</v>
      </c>
      <c r="D48" s="54"/>
      <c r="E48" s="6">
        <f>$C48*D48</f>
        <v>0</v>
      </c>
      <c r="F48" s="54"/>
      <c r="G48" s="6">
        <f t="shared" ref="G48:G54" si="16">$C48*F48</f>
        <v>0</v>
      </c>
      <c r="H48" s="54">
        <v>1</v>
      </c>
      <c r="I48" s="6">
        <f t="shared" ref="I48:I54" si="17">$C48*H48</f>
        <v>400</v>
      </c>
      <c r="J48" s="54"/>
      <c r="K48" s="6">
        <f>$C48*J48</f>
        <v>0</v>
      </c>
      <c r="L48" s="10">
        <f t="shared" ref="L48:L58" si="18">K48+I48+G48+E48</f>
        <v>400</v>
      </c>
    </row>
    <row r="49" spans="1:12" x14ac:dyDescent="0.2">
      <c r="A49" s="29">
        <f>A48+1</f>
        <v>2</v>
      </c>
      <c r="B49" s="59" t="s">
        <v>272</v>
      </c>
      <c r="C49" s="55">
        <v>500</v>
      </c>
      <c r="D49" s="54">
        <v>3</v>
      </c>
      <c r="E49" s="6">
        <f t="shared" ref="E49:E54" si="19">$C49*D49</f>
        <v>1500</v>
      </c>
      <c r="F49" s="54">
        <v>3</v>
      </c>
      <c r="G49" s="6">
        <f t="shared" si="16"/>
        <v>1500</v>
      </c>
      <c r="H49" s="54">
        <v>3</v>
      </c>
      <c r="I49" s="6">
        <f t="shared" si="17"/>
        <v>1500</v>
      </c>
      <c r="J49" s="54">
        <v>3</v>
      </c>
      <c r="K49" s="6">
        <f t="shared" ref="K49:K54" si="20">$C49*J49</f>
        <v>1500</v>
      </c>
      <c r="L49" s="10">
        <f t="shared" si="18"/>
        <v>6000</v>
      </c>
    </row>
    <row r="50" spans="1:12" x14ac:dyDescent="0.2">
      <c r="A50" s="29">
        <f t="shared" ref="A50:A58" si="21">A49+1</f>
        <v>3</v>
      </c>
      <c r="B50" s="59"/>
      <c r="C50" s="55"/>
      <c r="D50" s="54"/>
      <c r="E50" s="6">
        <f t="shared" si="19"/>
        <v>0</v>
      </c>
      <c r="F50" s="54"/>
      <c r="G50" s="6">
        <f t="shared" si="16"/>
        <v>0</v>
      </c>
      <c r="H50" s="54"/>
      <c r="I50" s="6">
        <f t="shared" si="17"/>
        <v>0</v>
      </c>
      <c r="J50" s="54"/>
      <c r="K50" s="6">
        <f t="shared" si="20"/>
        <v>0</v>
      </c>
      <c r="L50" s="10">
        <f t="shared" si="18"/>
        <v>0</v>
      </c>
    </row>
    <row r="51" spans="1:12" x14ac:dyDescent="0.2">
      <c r="A51" s="29">
        <f t="shared" si="21"/>
        <v>4</v>
      </c>
      <c r="B51" s="59"/>
      <c r="C51" s="55"/>
      <c r="D51" s="54"/>
      <c r="E51" s="6">
        <f t="shared" si="19"/>
        <v>0</v>
      </c>
      <c r="F51" s="54"/>
      <c r="G51" s="6">
        <f t="shared" si="16"/>
        <v>0</v>
      </c>
      <c r="H51" s="54"/>
      <c r="I51" s="6">
        <f t="shared" si="17"/>
        <v>0</v>
      </c>
      <c r="J51" s="54"/>
      <c r="K51" s="6">
        <f t="shared" si="20"/>
        <v>0</v>
      </c>
      <c r="L51" s="10">
        <f t="shared" si="18"/>
        <v>0</v>
      </c>
    </row>
    <row r="52" spans="1:12" x14ac:dyDescent="0.2">
      <c r="A52" s="29">
        <f t="shared" si="21"/>
        <v>5</v>
      </c>
      <c r="B52" s="59"/>
      <c r="C52" s="55"/>
      <c r="D52" s="54"/>
      <c r="E52" s="6">
        <f t="shared" si="19"/>
        <v>0</v>
      </c>
      <c r="F52" s="54"/>
      <c r="G52" s="6">
        <f t="shared" si="16"/>
        <v>0</v>
      </c>
      <c r="H52" s="54"/>
      <c r="I52" s="6">
        <f t="shared" si="17"/>
        <v>0</v>
      </c>
      <c r="J52" s="54"/>
      <c r="K52" s="6">
        <f t="shared" si="20"/>
        <v>0</v>
      </c>
      <c r="L52" s="10">
        <f t="shared" si="18"/>
        <v>0</v>
      </c>
    </row>
    <row r="53" spans="1:12" x14ac:dyDescent="0.2">
      <c r="A53" s="29">
        <f t="shared" si="21"/>
        <v>6</v>
      </c>
      <c r="B53" s="59"/>
      <c r="C53" s="55"/>
      <c r="D53" s="54"/>
      <c r="E53" s="6">
        <f t="shared" si="19"/>
        <v>0</v>
      </c>
      <c r="F53" s="54"/>
      <c r="G53" s="6">
        <f t="shared" si="16"/>
        <v>0</v>
      </c>
      <c r="H53" s="54"/>
      <c r="I53" s="6">
        <f t="shared" si="17"/>
        <v>0</v>
      </c>
      <c r="J53" s="54">
        <v>0</v>
      </c>
      <c r="K53" s="6">
        <f t="shared" si="20"/>
        <v>0</v>
      </c>
      <c r="L53" s="10">
        <f t="shared" si="18"/>
        <v>0</v>
      </c>
    </row>
    <row r="54" spans="1:12" x14ac:dyDescent="0.2">
      <c r="A54" s="29">
        <f t="shared" si="21"/>
        <v>7</v>
      </c>
      <c r="B54" s="59"/>
      <c r="C54" s="55"/>
      <c r="D54" s="54"/>
      <c r="E54" s="6">
        <f t="shared" si="19"/>
        <v>0</v>
      </c>
      <c r="F54" s="54"/>
      <c r="G54" s="6">
        <f t="shared" si="16"/>
        <v>0</v>
      </c>
      <c r="H54" s="54"/>
      <c r="I54" s="6">
        <f t="shared" si="17"/>
        <v>0</v>
      </c>
      <c r="J54" s="54"/>
      <c r="K54" s="6">
        <f t="shared" si="20"/>
        <v>0</v>
      </c>
      <c r="L54" s="10">
        <f t="shared" si="18"/>
        <v>0</v>
      </c>
    </row>
    <row r="55" spans="1:12" x14ac:dyDescent="0.2">
      <c r="A55" s="29">
        <f t="shared" si="21"/>
        <v>8</v>
      </c>
      <c r="B55" s="59"/>
      <c r="C55" s="55"/>
      <c r="D55" s="54"/>
      <c r="E55" s="6">
        <f>$C55*D55</f>
        <v>0</v>
      </c>
      <c r="F55" s="54"/>
      <c r="G55" s="6">
        <f>$C55*F55</f>
        <v>0</v>
      </c>
      <c r="H55" s="54"/>
      <c r="I55" s="6">
        <f>$C55*H55</f>
        <v>0</v>
      </c>
      <c r="J55" s="54"/>
      <c r="K55" s="6">
        <f>$C55*J55</f>
        <v>0</v>
      </c>
      <c r="L55" s="10">
        <f t="shared" si="18"/>
        <v>0</v>
      </c>
    </row>
    <row r="56" spans="1:12" x14ac:dyDescent="0.2">
      <c r="A56" s="29">
        <f t="shared" si="21"/>
        <v>9</v>
      </c>
      <c r="B56" s="59"/>
      <c r="C56" s="55"/>
      <c r="D56" s="54"/>
      <c r="E56" s="6">
        <f>$C56*D56</f>
        <v>0</v>
      </c>
      <c r="F56" s="54"/>
      <c r="G56" s="6">
        <f>$C56*F56</f>
        <v>0</v>
      </c>
      <c r="H56" s="54"/>
      <c r="I56" s="6">
        <f>$C56*H56</f>
        <v>0</v>
      </c>
      <c r="J56" s="54"/>
      <c r="K56" s="6">
        <f>$C56*J56</f>
        <v>0</v>
      </c>
      <c r="L56" s="10">
        <f t="shared" si="18"/>
        <v>0</v>
      </c>
    </row>
    <row r="57" spans="1:12" x14ac:dyDescent="0.2">
      <c r="A57" s="29">
        <f t="shared" si="21"/>
        <v>10</v>
      </c>
      <c r="B57" s="55"/>
      <c r="C57" s="55"/>
      <c r="D57" s="54"/>
      <c r="E57" s="6">
        <f>$C57*D57</f>
        <v>0</v>
      </c>
      <c r="F57" s="54"/>
      <c r="G57" s="6">
        <f>$C57*F57</f>
        <v>0</v>
      </c>
      <c r="H57" s="54"/>
      <c r="I57" s="6">
        <f>$C57*H57</f>
        <v>0</v>
      </c>
      <c r="J57" s="54"/>
      <c r="K57" s="6">
        <f>$C57*J57</f>
        <v>0</v>
      </c>
      <c r="L57" s="10">
        <f t="shared" si="18"/>
        <v>0</v>
      </c>
    </row>
    <row r="58" spans="1:12" x14ac:dyDescent="0.2">
      <c r="A58" s="29">
        <f t="shared" si="21"/>
        <v>11</v>
      </c>
      <c r="B58" s="55"/>
      <c r="C58" s="55"/>
      <c r="D58" s="54"/>
      <c r="E58" s="6">
        <f>$C58*D58</f>
        <v>0</v>
      </c>
      <c r="F58" s="54"/>
      <c r="G58" s="6">
        <f>$C58*F58</f>
        <v>0</v>
      </c>
      <c r="H58" s="54"/>
      <c r="I58" s="6">
        <f>$C58*H58</f>
        <v>0</v>
      </c>
      <c r="J58" s="54"/>
      <c r="K58" s="6">
        <f>$C58*J58</f>
        <v>0</v>
      </c>
      <c r="L58" s="10">
        <f t="shared" si="18"/>
        <v>0</v>
      </c>
    </row>
    <row r="59" spans="1:12" x14ac:dyDescent="0.2">
      <c r="A59" s="36"/>
      <c r="B59" s="20" t="s">
        <v>0</v>
      </c>
      <c r="C59" s="36"/>
      <c r="D59" s="37"/>
      <c r="E59" s="21">
        <f>SUM(E48:E58)</f>
        <v>1500</v>
      </c>
      <c r="F59" s="37"/>
      <c r="G59" s="21">
        <f>SUM(G48:G58)</f>
        <v>1500</v>
      </c>
      <c r="H59" s="37"/>
      <c r="I59" s="21">
        <f>SUM(I48:I58)</f>
        <v>1900</v>
      </c>
      <c r="J59" s="37"/>
      <c r="K59" s="21">
        <f>SUM(K48:K58)</f>
        <v>1500</v>
      </c>
      <c r="L59" s="21">
        <f>SUM(L48:L58)</f>
        <v>6400</v>
      </c>
    </row>
    <row r="61" spans="1:12" ht="15.75" x14ac:dyDescent="0.25">
      <c r="A61" s="11" t="s">
        <v>314</v>
      </c>
      <c r="B61" s="1"/>
      <c r="C61" s="1"/>
      <c r="D61" s="19"/>
      <c r="E61" s="19"/>
      <c r="F61" s="35"/>
      <c r="G61" s="19"/>
      <c r="H61" s="35"/>
      <c r="I61" s="19"/>
      <c r="J61" s="35"/>
      <c r="K61" s="19"/>
      <c r="L61" s="12"/>
    </row>
    <row r="62" spans="1:12" x14ac:dyDescent="0.2">
      <c r="A62" s="16" t="s">
        <v>65</v>
      </c>
      <c r="B62" s="9"/>
      <c r="C62" s="9"/>
      <c r="D62" s="19"/>
      <c r="E62" s="19"/>
      <c r="F62" s="35"/>
      <c r="G62" s="19"/>
      <c r="H62" s="35"/>
      <c r="I62" s="19"/>
      <c r="J62" s="35"/>
      <c r="K62" s="19"/>
      <c r="L62" s="12"/>
    </row>
    <row r="63" spans="1:12" x14ac:dyDescent="0.2">
      <c r="A63" s="3" t="s">
        <v>66</v>
      </c>
      <c r="B63" s="17"/>
      <c r="C63" s="17"/>
      <c r="D63" s="19"/>
      <c r="E63" s="19"/>
      <c r="F63" s="35"/>
      <c r="G63" s="19"/>
      <c r="H63" s="35"/>
      <c r="I63" s="19"/>
      <c r="J63" s="35"/>
      <c r="K63" s="19"/>
      <c r="L63" s="12"/>
    </row>
    <row r="64" spans="1:12" ht="38.25" x14ac:dyDescent="0.2">
      <c r="A64" s="5" t="s">
        <v>17</v>
      </c>
      <c r="B64" s="5" t="s">
        <v>26</v>
      </c>
      <c r="C64" s="18" t="s">
        <v>52</v>
      </c>
      <c r="D64" s="13" t="s">
        <v>20</v>
      </c>
      <c r="E64" s="5" t="s">
        <v>27</v>
      </c>
      <c r="F64" s="33" t="s">
        <v>22</v>
      </c>
      <c r="G64" s="5" t="s">
        <v>27</v>
      </c>
      <c r="H64" s="33" t="s">
        <v>23</v>
      </c>
      <c r="I64" s="5" t="s">
        <v>27</v>
      </c>
      <c r="J64" s="33" t="s">
        <v>24</v>
      </c>
      <c r="K64" s="5" t="s">
        <v>27</v>
      </c>
      <c r="L64" s="13" t="s">
        <v>25</v>
      </c>
    </row>
    <row r="65" spans="1:12" x14ac:dyDescent="0.2">
      <c r="A65" s="29" t="s">
        <v>3</v>
      </c>
      <c r="B65" s="59"/>
      <c r="C65" s="55"/>
      <c r="D65" s="54"/>
      <c r="E65" s="6">
        <f>$C65*D65</f>
        <v>0</v>
      </c>
      <c r="F65" s="54"/>
      <c r="G65" s="6">
        <f t="shared" ref="G65:G71" si="22">$C65*F65</f>
        <v>0</v>
      </c>
      <c r="H65" s="54"/>
      <c r="I65" s="6">
        <f t="shared" ref="I65:I71" si="23">$C65*H65</f>
        <v>0</v>
      </c>
      <c r="J65" s="54"/>
      <c r="K65" s="6">
        <f>$C65*J65</f>
        <v>0</v>
      </c>
      <c r="L65" s="10">
        <f t="shared" ref="L65:L71" si="24">K65+I65+G65+E65</f>
        <v>0</v>
      </c>
    </row>
    <row r="66" spans="1:12" x14ac:dyDescent="0.2">
      <c r="A66" s="29" t="s">
        <v>4</v>
      </c>
      <c r="B66" s="59"/>
      <c r="C66" s="55"/>
      <c r="D66" s="54">
        <v>0</v>
      </c>
      <c r="E66" s="6">
        <f t="shared" ref="E66:E71" si="25">$C66*D66</f>
        <v>0</v>
      </c>
      <c r="F66" s="54">
        <v>0</v>
      </c>
      <c r="G66" s="6">
        <f t="shared" si="22"/>
        <v>0</v>
      </c>
      <c r="H66" s="54">
        <v>0</v>
      </c>
      <c r="I66" s="6">
        <f t="shared" si="23"/>
        <v>0</v>
      </c>
      <c r="J66" s="54">
        <v>0</v>
      </c>
      <c r="K66" s="6">
        <f t="shared" ref="K66:K71" si="26">$C66*J66</f>
        <v>0</v>
      </c>
      <c r="L66" s="10">
        <f t="shared" si="24"/>
        <v>0</v>
      </c>
    </row>
    <row r="67" spans="1:12" x14ac:dyDescent="0.2">
      <c r="A67" s="29" t="s">
        <v>5</v>
      </c>
      <c r="B67" s="59"/>
      <c r="C67" s="55">
        <v>0</v>
      </c>
      <c r="D67" s="54">
        <v>0</v>
      </c>
      <c r="E67" s="6">
        <f t="shared" si="25"/>
        <v>0</v>
      </c>
      <c r="F67" s="54">
        <v>0</v>
      </c>
      <c r="G67" s="6">
        <f t="shared" si="22"/>
        <v>0</v>
      </c>
      <c r="H67" s="54">
        <v>0</v>
      </c>
      <c r="I67" s="6">
        <f t="shared" si="23"/>
        <v>0</v>
      </c>
      <c r="J67" s="54">
        <v>0</v>
      </c>
      <c r="K67" s="6">
        <f t="shared" si="26"/>
        <v>0</v>
      </c>
      <c r="L67" s="10">
        <f t="shared" si="24"/>
        <v>0</v>
      </c>
    </row>
    <row r="68" spans="1:12" x14ac:dyDescent="0.2">
      <c r="A68" s="29">
        <v>3</v>
      </c>
      <c r="B68" s="55"/>
      <c r="C68" s="55"/>
      <c r="D68" s="54"/>
      <c r="E68" s="6">
        <f t="shared" si="25"/>
        <v>0</v>
      </c>
      <c r="F68" s="54"/>
      <c r="G68" s="6">
        <f t="shared" si="22"/>
        <v>0</v>
      </c>
      <c r="H68" s="54"/>
      <c r="I68" s="6">
        <f t="shared" si="23"/>
        <v>0</v>
      </c>
      <c r="J68" s="54"/>
      <c r="K68" s="6">
        <f t="shared" si="26"/>
        <v>0</v>
      </c>
      <c r="L68" s="10">
        <f t="shared" si="24"/>
        <v>0</v>
      </c>
    </row>
    <row r="69" spans="1:12" x14ac:dyDescent="0.2">
      <c r="A69" s="29">
        <v>4</v>
      </c>
      <c r="B69" s="55"/>
      <c r="C69" s="55"/>
      <c r="D69" s="54"/>
      <c r="E69" s="6">
        <f t="shared" si="25"/>
        <v>0</v>
      </c>
      <c r="F69" s="54"/>
      <c r="G69" s="6">
        <f t="shared" si="22"/>
        <v>0</v>
      </c>
      <c r="H69" s="54"/>
      <c r="I69" s="6">
        <f t="shared" si="23"/>
        <v>0</v>
      </c>
      <c r="J69" s="54"/>
      <c r="K69" s="6">
        <f t="shared" si="26"/>
        <v>0</v>
      </c>
      <c r="L69" s="10">
        <f t="shared" si="24"/>
        <v>0</v>
      </c>
    </row>
    <row r="70" spans="1:12" x14ac:dyDescent="0.2">
      <c r="A70" s="29">
        <v>5</v>
      </c>
      <c r="B70" s="55"/>
      <c r="C70" s="55"/>
      <c r="D70" s="54"/>
      <c r="E70" s="6">
        <f t="shared" si="25"/>
        <v>0</v>
      </c>
      <c r="F70" s="54"/>
      <c r="G70" s="6">
        <f t="shared" si="22"/>
        <v>0</v>
      </c>
      <c r="H70" s="54"/>
      <c r="I70" s="6">
        <f t="shared" si="23"/>
        <v>0</v>
      </c>
      <c r="J70" s="54"/>
      <c r="K70" s="6">
        <f t="shared" si="26"/>
        <v>0</v>
      </c>
      <c r="L70" s="10">
        <f t="shared" si="24"/>
        <v>0</v>
      </c>
    </row>
    <row r="71" spans="1:12" x14ac:dyDescent="0.2">
      <c r="A71" s="29">
        <v>6</v>
      </c>
      <c r="B71" s="55"/>
      <c r="C71" s="55"/>
      <c r="D71" s="54"/>
      <c r="E71" s="6">
        <f t="shared" si="25"/>
        <v>0</v>
      </c>
      <c r="F71" s="54"/>
      <c r="G71" s="6">
        <f t="shared" si="22"/>
        <v>0</v>
      </c>
      <c r="H71" s="54"/>
      <c r="I71" s="6">
        <f t="shared" si="23"/>
        <v>0</v>
      </c>
      <c r="J71" s="54"/>
      <c r="K71" s="6">
        <f t="shared" si="26"/>
        <v>0</v>
      </c>
      <c r="L71" s="10">
        <f t="shared" si="24"/>
        <v>0</v>
      </c>
    </row>
    <row r="72" spans="1:12" x14ac:dyDescent="0.2">
      <c r="A72" s="36"/>
      <c r="B72" s="20" t="s">
        <v>0</v>
      </c>
      <c r="C72" s="36"/>
      <c r="D72" s="37"/>
      <c r="E72" s="21">
        <f>SUM(E65:E71)</f>
        <v>0</v>
      </c>
      <c r="F72" s="37"/>
      <c r="G72" s="21">
        <f>SUM(G65:G71)</f>
        <v>0</v>
      </c>
      <c r="H72" s="37"/>
      <c r="I72" s="21">
        <f>SUM(I65:I71)</f>
        <v>0</v>
      </c>
      <c r="J72" s="37"/>
      <c r="K72" s="21">
        <f>SUM(K65:K71)</f>
        <v>0</v>
      </c>
      <c r="L72" s="21">
        <f>SUM(L65:L71)</f>
        <v>0</v>
      </c>
    </row>
    <row r="74" spans="1:12" ht="15.75" hidden="1" x14ac:dyDescent="0.25">
      <c r="A74" s="11" t="s">
        <v>204</v>
      </c>
      <c r="B74" s="1"/>
      <c r="C74" s="1"/>
      <c r="D74" s="19"/>
      <c r="E74" s="19"/>
      <c r="F74" s="35"/>
      <c r="G74" s="19"/>
      <c r="H74" s="35"/>
      <c r="I74" s="19"/>
      <c r="J74" s="35"/>
      <c r="K74" s="19"/>
      <c r="L74" s="12"/>
    </row>
    <row r="75" spans="1:12" hidden="1" x14ac:dyDescent="0.2">
      <c r="A75" s="16" t="s">
        <v>65</v>
      </c>
      <c r="B75" s="9"/>
      <c r="C75" s="9"/>
      <c r="D75" s="19"/>
      <c r="E75" s="19"/>
      <c r="F75" s="35"/>
      <c r="G75" s="19"/>
      <c r="H75" s="35"/>
      <c r="I75" s="19"/>
      <c r="J75" s="35"/>
      <c r="K75" s="19"/>
      <c r="L75" s="12"/>
    </row>
    <row r="76" spans="1:12" hidden="1" x14ac:dyDescent="0.2">
      <c r="A76" s="3" t="s">
        <v>66</v>
      </c>
      <c r="B76" s="17"/>
      <c r="C76" s="17"/>
      <c r="D76" s="19"/>
      <c r="E76" s="19"/>
      <c r="F76" s="35"/>
      <c r="G76" s="19"/>
      <c r="H76" s="35"/>
      <c r="I76" s="19"/>
      <c r="J76" s="35"/>
      <c r="K76" s="19"/>
      <c r="L76" s="12"/>
    </row>
    <row r="77" spans="1:12" ht="38.25" hidden="1" x14ac:dyDescent="0.2">
      <c r="A77" s="5" t="s">
        <v>17</v>
      </c>
      <c r="B77" s="5" t="s">
        <v>26</v>
      </c>
      <c r="C77" s="18" t="s">
        <v>52</v>
      </c>
      <c r="D77" s="13" t="s">
        <v>20</v>
      </c>
      <c r="E77" s="5" t="s">
        <v>27</v>
      </c>
      <c r="F77" s="33" t="s">
        <v>22</v>
      </c>
      <c r="G77" s="5" t="s">
        <v>27</v>
      </c>
      <c r="H77" s="33" t="s">
        <v>23</v>
      </c>
      <c r="I77" s="5" t="s">
        <v>27</v>
      </c>
      <c r="J77" s="33" t="s">
        <v>24</v>
      </c>
      <c r="K77" s="5" t="s">
        <v>27</v>
      </c>
      <c r="L77" s="13" t="s">
        <v>25</v>
      </c>
    </row>
    <row r="78" spans="1:12" hidden="1" x14ac:dyDescent="0.2">
      <c r="A78" s="29" t="s">
        <v>3</v>
      </c>
      <c r="B78" s="59"/>
      <c r="C78" s="55">
        <v>0</v>
      </c>
      <c r="D78" s="54">
        <v>0</v>
      </c>
      <c r="E78" s="6">
        <f>$C78*D78</f>
        <v>0</v>
      </c>
      <c r="F78" s="54">
        <v>0</v>
      </c>
      <c r="G78" s="6">
        <f t="shared" ref="G78:G84" si="27">$C78*F78</f>
        <v>0</v>
      </c>
      <c r="H78" s="54">
        <v>0</v>
      </c>
      <c r="I78" s="6">
        <f t="shared" ref="I78:I84" si="28">$C78*H78</f>
        <v>0</v>
      </c>
      <c r="J78" s="54">
        <v>0</v>
      </c>
      <c r="K78" s="6">
        <f>$C78*J78</f>
        <v>0</v>
      </c>
      <c r="L78" s="10">
        <f t="shared" ref="L78:L84" si="29">K78+I78+G78+E78</f>
        <v>0</v>
      </c>
    </row>
    <row r="79" spans="1:12" hidden="1" x14ac:dyDescent="0.2">
      <c r="A79" s="29" t="s">
        <v>4</v>
      </c>
      <c r="B79" s="59"/>
      <c r="C79" s="55">
        <v>0</v>
      </c>
      <c r="D79" s="54">
        <v>0</v>
      </c>
      <c r="E79" s="6">
        <f t="shared" ref="E79:E84" si="30">$C79*D79</f>
        <v>0</v>
      </c>
      <c r="F79" s="54">
        <v>0</v>
      </c>
      <c r="G79" s="6">
        <f t="shared" si="27"/>
        <v>0</v>
      </c>
      <c r="H79" s="54">
        <v>0</v>
      </c>
      <c r="I79" s="6">
        <f t="shared" si="28"/>
        <v>0</v>
      </c>
      <c r="J79" s="54">
        <v>0</v>
      </c>
      <c r="K79" s="6">
        <f t="shared" ref="K79:K84" si="31">$C79*J79</f>
        <v>0</v>
      </c>
      <c r="L79" s="10">
        <f t="shared" si="29"/>
        <v>0</v>
      </c>
    </row>
    <row r="80" spans="1:12" hidden="1" x14ac:dyDescent="0.2">
      <c r="A80" s="29" t="s">
        <v>5</v>
      </c>
      <c r="B80" s="59"/>
      <c r="C80" s="55">
        <v>0</v>
      </c>
      <c r="D80" s="54">
        <v>0</v>
      </c>
      <c r="E80" s="6">
        <f t="shared" si="30"/>
        <v>0</v>
      </c>
      <c r="F80" s="54">
        <v>0</v>
      </c>
      <c r="G80" s="6">
        <f t="shared" si="27"/>
        <v>0</v>
      </c>
      <c r="H80" s="54">
        <v>0</v>
      </c>
      <c r="I80" s="6">
        <f t="shared" si="28"/>
        <v>0</v>
      </c>
      <c r="J80" s="54">
        <v>0</v>
      </c>
      <c r="K80" s="6">
        <f t="shared" si="31"/>
        <v>0</v>
      </c>
      <c r="L80" s="10">
        <f t="shared" si="29"/>
        <v>0</v>
      </c>
    </row>
    <row r="81" spans="1:12" hidden="1" x14ac:dyDescent="0.2">
      <c r="A81" s="29">
        <v>3</v>
      </c>
      <c r="B81" s="55"/>
      <c r="C81" s="55"/>
      <c r="D81" s="54"/>
      <c r="E81" s="6">
        <f t="shared" si="30"/>
        <v>0</v>
      </c>
      <c r="F81" s="54"/>
      <c r="G81" s="6">
        <f t="shared" si="27"/>
        <v>0</v>
      </c>
      <c r="H81" s="54"/>
      <c r="I81" s="6">
        <f t="shared" si="28"/>
        <v>0</v>
      </c>
      <c r="J81" s="54"/>
      <c r="K81" s="6">
        <f t="shared" si="31"/>
        <v>0</v>
      </c>
      <c r="L81" s="10">
        <f t="shared" si="29"/>
        <v>0</v>
      </c>
    </row>
    <row r="82" spans="1:12" hidden="1" x14ac:dyDescent="0.2">
      <c r="A82" s="29">
        <v>4</v>
      </c>
      <c r="B82" s="55"/>
      <c r="C82" s="55"/>
      <c r="D82" s="54"/>
      <c r="E82" s="6">
        <f t="shared" si="30"/>
        <v>0</v>
      </c>
      <c r="F82" s="54"/>
      <c r="G82" s="6">
        <f t="shared" si="27"/>
        <v>0</v>
      </c>
      <c r="H82" s="54"/>
      <c r="I82" s="6">
        <f t="shared" si="28"/>
        <v>0</v>
      </c>
      <c r="J82" s="54"/>
      <c r="K82" s="6">
        <f t="shared" si="31"/>
        <v>0</v>
      </c>
      <c r="L82" s="10">
        <f t="shared" si="29"/>
        <v>0</v>
      </c>
    </row>
    <row r="83" spans="1:12" hidden="1" x14ac:dyDescent="0.2">
      <c r="A83" s="29">
        <v>5</v>
      </c>
      <c r="B83" s="55"/>
      <c r="C83" s="55"/>
      <c r="D83" s="54"/>
      <c r="E83" s="6">
        <f t="shared" si="30"/>
        <v>0</v>
      </c>
      <c r="F83" s="54"/>
      <c r="G83" s="6">
        <f t="shared" si="27"/>
        <v>0</v>
      </c>
      <c r="H83" s="54"/>
      <c r="I83" s="6">
        <f t="shared" si="28"/>
        <v>0</v>
      </c>
      <c r="J83" s="54"/>
      <c r="K83" s="6">
        <f t="shared" si="31"/>
        <v>0</v>
      </c>
      <c r="L83" s="10">
        <f t="shared" si="29"/>
        <v>0</v>
      </c>
    </row>
    <row r="84" spans="1:12" hidden="1" x14ac:dyDescent="0.2">
      <c r="A84" s="29">
        <v>6</v>
      </c>
      <c r="B84" s="55"/>
      <c r="C84" s="55"/>
      <c r="D84" s="54"/>
      <c r="E84" s="6">
        <f t="shared" si="30"/>
        <v>0</v>
      </c>
      <c r="F84" s="54"/>
      <c r="G84" s="6">
        <f t="shared" si="27"/>
        <v>0</v>
      </c>
      <c r="H84" s="54"/>
      <c r="I84" s="6">
        <f t="shared" si="28"/>
        <v>0</v>
      </c>
      <c r="J84" s="54"/>
      <c r="K84" s="6">
        <f t="shared" si="31"/>
        <v>0</v>
      </c>
      <c r="L84" s="10">
        <f t="shared" si="29"/>
        <v>0</v>
      </c>
    </row>
    <row r="85" spans="1:12" hidden="1" x14ac:dyDescent="0.2">
      <c r="A85" s="36"/>
      <c r="B85" s="20" t="s">
        <v>0</v>
      </c>
      <c r="C85" s="36"/>
      <c r="D85" s="37"/>
      <c r="E85" s="21">
        <f>SUM(E78:E84)</f>
        <v>0</v>
      </c>
      <c r="F85" s="37"/>
      <c r="G85" s="21">
        <f>SUM(G78:G84)</f>
        <v>0</v>
      </c>
      <c r="H85" s="37"/>
      <c r="I85" s="21">
        <f>SUM(I78:I84)</f>
        <v>0</v>
      </c>
      <c r="J85" s="37"/>
      <c r="K85" s="21">
        <f>SUM(K78:K84)</f>
        <v>0</v>
      </c>
      <c r="L85" s="21">
        <f>SUM(L78:L84)</f>
        <v>0</v>
      </c>
    </row>
    <row r="88" spans="1:12" ht="15.75" x14ac:dyDescent="0.25">
      <c r="A88" s="11" t="s">
        <v>314</v>
      </c>
      <c r="B88" s="1"/>
      <c r="C88" s="1"/>
      <c r="D88" s="19"/>
      <c r="E88" s="19"/>
      <c r="F88" s="35"/>
      <c r="G88" s="19"/>
      <c r="H88" s="35"/>
      <c r="I88" s="19"/>
      <c r="J88" s="35"/>
      <c r="K88" s="19"/>
      <c r="L88" s="12"/>
    </row>
    <row r="89" spans="1:12" x14ac:dyDescent="0.2">
      <c r="A89" s="16" t="s">
        <v>67</v>
      </c>
      <c r="B89" s="9"/>
      <c r="C89" s="9"/>
      <c r="D89" s="19"/>
      <c r="E89" s="19"/>
      <c r="F89" s="35"/>
      <c r="G89" s="19"/>
      <c r="H89" s="35"/>
      <c r="I89" s="19"/>
      <c r="J89" s="35"/>
      <c r="K89" s="19"/>
      <c r="L89" s="12"/>
    </row>
    <row r="90" spans="1:12" x14ac:dyDescent="0.2">
      <c r="A90" s="3" t="s">
        <v>68</v>
      </c>
      <c r="B90" s="17"/>
      <c r="C90" s="17"/>
      <c r="D90" s="19"/>
      <c r="E90" s="19"/>
      <c r="F90" s="35"/>
      <c r="G90" s="19"/>
      <c r="H90" s="35"/>
      <c r="I90" s="19"/>
      <c r="J90" s="35"/>
      <c r="K90" s="19"/>
      <c r="L90" s="12"/>
    </row>
    <row r="91" spans="1:12" ht="38.25" x14ac:dyDescent="0.2">
      <c r="A91" s="5" t="s">
        <v>17</v>
      </c>
      <c r="B91" s="5" t="s">
        <v>26</v>
      </c>
      <c r="C91" s="18" t="s">
        <v>52</v>
      </c>
      <c r="D91" s="13" t="s">
        <v>20</v>
      </c>
      <c r="E91" s="5" t="s">
        <v>27</v>
      </c>
      <c r="F91" s="33" t="s">
        <v>22</v>
      </c>
      <c r="G91" s="5" t="s">
        <v>27</v>
      </c>
      <c r="H91" s="33" t="s">
        <v>23</v>
      </c>
      <c r="I91" s="5" t="s">
        <v>27</v>
      </c>
      <c r="J91" s="33" t="s">
        <v>24</v>
      </c>
      <c r="K91" s="5" t="s">
        <v>27</v>
      </c>
      <c r="L91" s="13" t="s">
        <v>25</v>
      </c>
    </row>
    <row r="92" spans="1:12" x14ac:dyDescent="0.2">
      <c r="A92" s="29" t="s">
        <v>3</v>
      </c>
      <c r="B92" s="59" t="s">
        <v>258</v>
      </c>
      <c r="C92" s="55">
        <v>1000</v>
      </c>
      <c r="D92" s="54">
        <v>3</v>
      </c>
      <c r="E92" s="6">
        <f>$C92*D92</f>
        <v>3000</v>
      </c>
      <c r="F92" s="54">
        <v>3</v>
      </c>
      <c r="G92" s="6">
        <f>$C92*F92</f>
        <v>3000</v>
      </c>
      <c r="H92" s="54">
        <v>3</v>
      </c>
      <c r="I92" s="6">
        <f>$C92*H92</f>
        <v>3000</v>
      </c>
      <c r="J92" s="54">
        <v>3</v>
      </c>
      <c r="K92" s="6">
        <f>$C92*J92</f>
        <v>3000</v>
      </c>
      <c r="L92" s="10">
        <f>K92+I92+G92+E92</f>
        <v>12000</v>
      </c>
    </row>
    <row r="93" spans="1:12" x14ac:dyDescent="0.2">
      <c r="A93" s="29" t="s">
        <v>4</v>
      </c>
      <c r="B93" s="59" t="s">
        <v>315</v>
      </c>
      <c r="C93" s="55">
        <v>600</v>
      </c>
      <c r="D93" s="54">
        <v>3</v>
      </c>
      <c r="E93" s="6">
        <f t="shared" ref="E93:E98" si="32">$C93*D93</f>
        <v>1800</v>
      </c>
      <c r="F93" s="54">
        <v>3</v>
      </c>
      <c r="G93" s="6">
        <f t="shared" ref="G93:G98" si="33">$C93*F93</f>
        <v>1800</v>
      </c>
      <c r="H93" s="54">
        <v>3</v>
      </c>
      <c r="I93" s="6">
        <f t="shared" ref="I93:I98" si="34">$C93*H93</f>
        <v>1800</v>
      </c>
      <c r="J93" s="54">
        <v>3</v>
      </c>
      <c r="K93" s="6">
        <f t="shared" ref="K93:K98" si="35">$C93*J93</f>
        <v>1800</v>
      </c>
      <c r="L93" s="10">
        <f t="shared" ref="L93:L98" si="36">K93+I93+G93+E93</f>
        <v>7200</v>
      </c>
    </row>
    <row r="94" spans="1:12" x14ac:dyDescent="0.2">
      <c r="A94" s="29" t="s">
        <v>5</v>
      </c>
      <c r="B94" s="59"/>
      <c r="C94" s="55">
        <v>0</v>
      </c>
      <c r="D94" s="54">
        <v>0</v>
      </c>
      <c r="E94" s="6">
        <f t="shared" si="32"/>
        <v>0</v>
      </c>
      <c r="F94" s="54">
        <v>0</v>
      </c>
      <c r="G94" s="6">
        <f t="shared" si="33"/>
        <v>0</v>
      </c>
      <c r="H94" s="54">
        <v>0</v>
      </c>
      <c r="I94" s="6">
        <f t="shared" si="34"/>
        <v>0</v>
      </c>
      <c r="J94" s="54">
        <v>0</v>
      </c>
      <c r="K94" s="6">
        <f t="shared" si="35"/>
        <v>0</v>
      </c>
      <c r="L94" s="10">
        <f t="shared" si="36"/>
        <v>0</v>
      </c>
    </row>
    <row r="95" spans="1:12" x14ac:dyDescent="0.2">
      <c r="A95" s="29">
        <v>3</v>
      </c>
      <c r="B95" s="55"/>
      <c r="C95" s="55"/>
      <c r="D95" s="54"/>
      <c r="E95" s="6">
        <f t="shared" si="32"/>
        <v>0</v>
      </c>
      <c r="F95" s="54"/>
      <c r="G95" s="6">
        <f t="shared" si="33"/>
        <v>0</v>
      </c>
      <c r="H95" s="54"/>
      <c r="I95" s="6">
        <f t="shared" si="34"/>
        <v>0</v>
      </c>
      <c r="J95" s="54"/>
      <c r="K95" s="6">
        <f t="shared" si="35"/>
        <v>0</v>
      </c>
      <c r="L95" s="10">
        <f t="shared" si="36"/>
        <v>0</v>
      </c>
    </row>
    <row r="96" spans="1:12" x14ac:dyDescent="0.2">
      <c r="A96" s="29">
        <v>4</v>
      </c>
      <c r="B96" s="55"/>
      <c r="C96" s="55"/>
      <c r="D96" s="54"/>
      <c r="E96" s="6">
        <f t="shared" si="32"/>
        <v>0</v>
      </c>
      <c r="F96" s="54"/>
      <c r="G96" s="6">
        <f t="shared" si="33"/>
        <v>0</v>
      </c>
      <c r="H96" s="54"/>
      <c r="I96" s="6">
        <f t="shared" si="34"/>
        <v>0</v>
      </c>
      <c r="J96" s="54"/>
      <c r="K96" s="6">
        <f t="shared" si="35"/>
        <v>0</v>
      </c>
      <c r="L96" s="10">
        <f t="shared" si="36"/>
        <v>0</v>
      </c>
    </row>
    <row r="97" spans="1:12" x14ac:dyDescent="0.2">
      <c r="A97" s="29">
        <v>5</v>
      </c>
      <c r="B97" s="55"/>
      <c r="C97" s="55"/>
      <c r="D97" s="54"/>
      <c r="E97" s="6">
        <f t="shared" si="32"/>
        <v>0</v>
      </c>
      <c r="F97" s="54"/>
      <c r="G97" s="6">
        <f t="shared" si="33"/>
        <v>0</v>
      </c>
      <c r="H97" s="54"/>
      <c r="I97" s="6">
        <f t="shared" si="34"/>
        <v>0</v>
      </c>
      <c r="J97" s="54"/>
      <c r="K97" s="6">
        <f t="shared" si="35"/>
        <v>0</v>
      </c>
      <c r="L97" s="10">
        <f t="shared" si="36"/>
        <v>0</v>
      </c>
    </row>
    <row r="98" spans="1:12" x14ac:dyDescent="0.2">
      <c r="A98" s="29">
        <v>6</v>
      </c>
      <c r="B98" s="55"/>
      <c r="C98" s="55"/>
      <c r="D98" s="54"/>
      <c r="E98" s="6">
        <f t="shared" si="32"/>
        <v>0</v>
      </c>
      <c r="F98" s="54"/>
      <c r="G98" s="6">
        <f t="shared" si="33"/>
        <v>0</v>
      </c>
      <c r="H98" s="54"/>
      <c r="I98" s="6">
        <f t="shared" si="34"/>
        <v>0</v>
      </c>
      <c r="J98" s="54"/>
      <c r="K98" s="6">
        <f t="shared" si="35"/>
        <v>0</v>
      </c>
      <c r="L98" s="10">
        <f t="shared" si="36"/>
        <v>0</v>
      </c>
    </row>
    <row r="99" spans="1:12" x14ac:dyDescent="0.2">
      <c r="A99" s="36"/>
      <c r="B99" s="20" t="s">
        <v>0</v>
      </c>
      <c r="C99" s="36"/>
      <c r="D99" s="37"/>
      <c r="E99" s="21">
        <f>SUM(E92:E98)</f>
        <v>4800</v>
      </c>
      <c r="F99" s="37"/>
      <c r="G99" s="21">
        <f>SUM(G92:G98)</f>
        <v>4800</v>
      </c>
      <c r="H99" s="37"/>
      <c r="I99" s="21">
        <f>SUM(I92:I98)</f>
        <v>4800</v>
      </c>
      <c r="J99" s="37"/>
      <c r="K99" s="21">
        <f>SUM(K92:K98)</f>
        <v>4800</v>
      </c>
      <c r="L99" s="21">
        <f>SUM(L92:L98)</f>
        <v>19200</v>
      </c>
    </row>
    <row r="101" spans="1:12" ht="15.75" x14ac:dyDescent="0.25">
      <c r="A101" s="11" t="s">
        <v>314</v>
      </c>
      <c r="B101" s="1"/>
      <c r="C101" s="1"/>
      <c r="D101" s="19"/>
      <c r="E101" s="19"/>
      <c r="F101" s="35"/>
      <c r="G101" s="19"/>
      <c r="H101" s="35"/>
      <c r="I101" s="19"/>
      <c r="J101" s="35"/>
      <c r="K101" s="19"/>
      <c r="L101" s="12"/>
    </row>
    <row r="102" spans="1:12" x14ac:dyDescent="0.2">
      <c r="A102" s="16" t="s">
        <v>69</v>
      </c>
      <c r="B102" s="9"/>
      <c r="C102" s="9"/>
      <c r="D102" s="19"/>
      <c r="E102" s="19"/>
      <c r="F102" s="35"/>
      <c r="G102" s="19"/>
      <c r="H102" s="35"/>
      <c r="I102" s="19"/>
      <c r="J102" s="35"/>
      <c r="K102" s="19"/>
      <c r="L102" s="12"/>
    </row>
    <row r="103" spans="1:12" x14ac:dyDescent="0.2">
      <c r="A103" s="3" t="s">
        <v>70</v>
      </c>
      <c r="B103" s="17"/>
      <c r="C103" s="17"/>
      <c r="D103" s="19"/>
      <c r="E103" s="19"/>
      <c r="F103" s="35"/>
      <c r="G103" s="19"/>
      <c r="H103" s="35"/>
      <c r="I103" s="19"/>
      <c r="J103" s="35"/>
      <c r="K103" s="19"/>
      <c r="L103" s="12"/>
    </row>
    <row r="104" spans="1:12" ht="38.25" x14ac:dyDescent="0.2">
      <c r="A104" s="5" t="s">
        <v>17</v>
      </c>
      <c r="B104" s="5" t="s">
        <v>26</v>
      </c>
      <c r="C104" s="18" t="s">
        <v>52</v>
      </c>
      <c r="D104" s="13" t="s">
        <v>20</v>
      </c>
      <c r="E104" s="5" t="s">
        <v>27</v>
      </c>
      <c r="F104" s="33" t="s">
        <v>22</v>
      </c>
      <c r="G104" s="5" t="s">
        <v>27</v>
      </c>
      <c r="H104" s="33" t="s">
        <v>23</v>
      </c>
      <c r="I104" s="5" t="s">
        <v>27</v>
      </c>
      <c r="J104" s="33" t="s">
        <v>24</v>
      </c>
      <c r="K104" s="5" t="s">
        <v>27</v>
      </c>
      <c r="L104" s="13" t="s">
        <v>25</v>
      </c>
    </row>
    <row r="105" spans="1:12" x14ac:dyDescent="0.2">
      <c r="A105" s="29">
        <v>1</v>
      </c>
      <c r="B105" s="59" t="s">
        <v>281</v>
      </c>
      <c r="C105" s="55">
        <v>300</v>
      </c>
      <c r="D105" s="54">
        <v>1</v>
      </c>
      <c r="E105" s="6">
        <f>$C105*D105</f>
        <v>300</v>
      </c>
      <c r="F105" s="54">
        <v>1</v>
      </c>
      <c r="G105" s="6">
        <f>$C105*F105</f>
        <v>300</v>
      </c>
      <c r="H105" s="54">
        <v>1</v>
      </c>
      <c r="I105" s="6">
        <f t="shared" ref="I105:I113" si="37">$C105*H105</f>
        <v>300</v>
      </c>
      <c r="J105" s="54">
        <v>1</v>
      </c>
      <c r="K105" s="6">
        <f>$C105*J105</f>
        <v>300</v>
      </c>
      <c r="L105" s="10">
        <f t="shared" ref="L105:L113" si="38">K105+I105+G105+E105</f>
        <v>1200</v>
      </c>
    </row>
    <row r="106" spans="1:12" x14ac:dyDescent="0.2">
      <c r="A106" s="29">
        <v>2</v>
      </c>
      <c r="B106" s="59" t="s">
        <v>259</v>
      </c>
      <c r="C106" s="55">
        <v>300</v>
      </c>
      <c r="D106" s="54">
        <v>3</v>
      </c>
      <c r="E106" s="6">
        <f t="shared" ref="E106:E113" si="39">$C106*D106</f>
        <v>900</v>
      </c>
      <c r="F106" s="54">
        <v>3</v>
      </c>
      <c r="G106" s="6">
        <f t="shared" ref="G106:G113" si="40">$C106*F106</f>
        <v>900</v>
      </c>
      <c r="H106" s="54">
        <v>3</v>
      </c>
      <c r="I106" s="6">
        <f t="shared" si="37"/>
        <v>900</v>
      </c>
      <c r="J106" s="54">
        <v>3</v>
      </c>
      <c r="K106" s="6">
        <f t="shared" ref="K106:K113" si="41">$C106*J106</f>
        <v>900</v>
      </c>
      <c r="L106" s="10">
        <f t="shared" si="38"/>
        <v>3600</v>
      </c>
    </row>
    <row r="107" spans="1:12" x14ac:dyDescent="0.2">
      <c r="A107" s="29">
        <v>3</v>
      </c>
      <c r="B107" s="59" t="s">
        <v>282</v>
      </c>
      <c r="C107" s="55">
        <v>1000</v>
      </c>
      <c r="D107" s="54">
        <v>3</v>
      </c>
      <c r="E107" s="6">
        <f t="shared" si="39"/>
        <v>3000</v>
      </c>
      <c r="F107" s="54">
        <v>3</v>
      </c>
      <c r="G107" s="6">
        <f t="shared" si="40"/>
        <v>3000</v>
      </c>
      <c r="H107" s="54">
        <v>3</v>
      </c>
      <c r="I107" s="6">
        <f t="shared" si="37"/>
        <v>3000</v>
      </c>
      <c r="J107" s="54">
        <v>3</v>
      </c>
      <c r="K107" s="6">
        <f t="shared" si="41"/>
        <v>3000</v>
      </c>
      <c r="L107" s="10">
        <f t="shared" si="38"/>
        <v>12000</v>
      </c>
    </row>
    <row r="108" spans="1:12" x14ac:dyDescent="0.2">
      <c r="A108" s="29"/>
      <c r="B108" s="59"/>
      <c r="C108" s="55">
        <v>0</v>
      </c>
      <c r="D108" s="54">
        <v>0</v>
      </c>
      <c r="E108" s="6">
        <f t="shared" si="39"/>
        <v>0</v>
      </c>
      <c r="F108" s="54">
        <v>0</v>
      </c>
      <c r="G108" s="6">
        <f t="shared" si="40"/>
        <v>0</v>
      </c>
      <c r="H108" s="54">
        <v>0</v>
      </c>
      <c r="I108" s="6">
        <f t="shared" si="37"/>
        <v>0</v>
      </c>
      <c r="J108" s="54">
        <v>0</v>
      </c>
      <c r="K108" s="6">
        <f t="shared" si="41"/>
        <v>0</v>
      </c>
      <c r="L108" s="10">
        <f t="shared" si="38"/>
        <v>0</v>
      </c>
    </row>
    <row r="109" spans="1:12" x14ac:dyDescent="0.2">
      <c r="A109" s="29"/>
      <c r="B109" s="59"/>
      <c r="C109" s="55">
        <v>0</v>
      </c>
      <c r="D109" s="54">
        <v>0</v>
      </c>
      <c r="E109" s="6">
        <f t="shared" si="39"/>
        <v>0</v>
      </c>
      <c r="F109" s="54">
        <v>0</v>
      </c>
      <c r="G109" s="6">
        <f t="shared" si="40"/>
        <v>0</v>
      </c>
      <c r="H109" s="54">
        <v>0</v>
      </c>
      <c r="I109" s="6">
        <f t="shared" si="37"/>
        <v>0</v>
      </c>
      <c r="J109" s="54">
        <v>0</v>
      </c>
      <c r="K109" s="6">
        <f t="shared" si="41"/>
        <v>0</v>
      </c>
      <c r="L109" s="10">
        <f t="shared" si="38"/>
        <v>0</v>
      </c>
    </row>
    <row r="110" spans="1:12" x14ac:dyDescent="0.2">
      <c r="A110" s="29"/>
      <c r="B110" s="59"/>
      <c r="C110" s="55">
        <v>0</v>
      </c>
      <c r="D110" s="54">
        <v>0</v>
      </c>
      <c r="E110" s="6">
        <f t="shared" si="39"/>
        <v>0</v>
      </c>
      <c r="F110" s="54">
        <v>0</v>
      </c>
      <c r="G110" s="6">
        <f t="shared" si="40"/>
        <v>0</v>
      </c>
      <c r="H110" s="54">
        <v>0</v>
      </c>
      <c r="I110" s="6">
        <f t="shared" si="37"/>
        <v>0</v>
      </c>
      <c r="J110" s="54">
        <v>0</v>
      </c>
      <c r="K110" s="6">
        <f t="shared" si="41"/>
        <v>0</v>
      </c>
      <c r="L110" s="10">
        <f t="shared" si="38"/>
        <v>0</v>
      </c>
    </row>
    <row r="111" spans="1:12" x14ac:dyDescent="0.2">
      <c r="A111" s="29"/>
      <c r="B111" s="55"/>
      <c r="C111" s="55"/>
      <c r="D111" s="54"/>
      <c r="E111" s="6">
        <f t="shared" si="39"/>
        <v>0</v>
      </c>
      <c r="F111" s="54"/>
      <c r="G111" s="6">
        <f t="shared" si="40"/>
        <v>0</v>
      </c>
      <c r="H111" s="54"/>
      <c r="I111" s="6">
        <f t="shared" si="37"/>
        <v>0</v>
      </c>
      <c r="J111" s="54"/>
      <c r="K111" s="6">
        <f t="shared" si="41"/>
        <v>0</v>
      </c>
      <c r="L111" s="10">
        <f t="shared" si="38"/>
        <v>0</v>
      </c>
    </row>
    <row r="112" spans="1:12" x14ac:dyDescent="0.2">
      <c r="A112" s="29"/>
      <c r="B112" s="55"/>
      <c r="C112" s="55"/>
      <c r="D112" s="54"/>
      <c r="E112" s="6">
        <f t="shared" si="39"/>
        <v>0</v>
      </c>
      <c r="F112" s="54"/>
      <c r="G112" s="6">
        <f t="shared" si="40"/>
        <v>0</v>
      </c>
      <c r="H112" s="54"/>
      <c r="I112" s="6">
        <f t="shared" si="37"/>
        <v>0</v>
      </c>
      <c r="J112" s="54"/>
      <c r="K112" s="6">
        <f t="shared" si="41"/>
        <v>0</v>
      </c>
      <c r="L112" s="10">
        <f t="shared" si="38"/>
        <v>0</v>
      </c>
    </row>
    <row r="113" spans="1:12" x14ac:dyDescent="0.2">
      <c r="A113" s="29"/>
      <c r="B113" s="55"/>
      <c r="C113" s="55"/>
      <c r="D113" s="54"/>
      <c r="E113" s="6">
        <f t="shared" si="39"/>
        <v>0</v>
      </c>
      <c r="F113" s="54"/>
      <c r="G113" s="6">
        <f t="shared" si="40"/>
        <v>0</v>
      </c>
      <c r="H113" s="54"/>
      <c r="I113" s="6">
        <f t="shared" si="37"/>
        <v>0</v>
      </c>
      <c r="J113" s="54"/>
      <c r="K113" s="6">
        <f t="shared" si="41"/>
        <v>0</v>
      </c>
      <c r="L113" s="10">
        <f t="shared" si="38"/>
        <v>0</v>
      </c>
    </row>
    <row r="114" spans="1:12" x14ac:dyDescent="0.2">
      <c r="A114" s="36"/>
      <c r="B114" s="20" t="s">
        <v>0</v>
      </c>
      <c r="C114" s="36"/>
      <c r="D114" s="37"/>
      <c r="E114" s="21">
        <f>SUM(E105:E113)</f>
        <v>4200</v>
      </c>
      <c r="F114" s="37"/>
      <c r="G114" s="21">
        <f>SUM(G105:G113)</f>
        <v>4200</v>
      </c>
      <c r="H114" s="37"/>
      <c r="I114" s="21">
        <f>SUM(I105:I113)</f>
        <v>4200</v>
      </c>
      <c r="J114" s="37"/>
      <c r="K114" s="21">
        <f>SUM(K105:K113)</f>
        <v>4200</v>
      </c>
      <c r="L114" s="21">
        <f>SUM(L105:L113)</f>
        <v>16800</v>
      </c>
    </row>
  </sheetData>
  <phoneticPr fontId="0" type="noConversion"/>
  <pageMargins left="0.75" right="0.75" top="1" bottom="1" header="0.5" footer="0.5"/>
  <pageSetup scale="72" orientation="landscape" horizontalDpi="1200" verticalDpi="1200" r:id="rId1"/>
  <headerFooter alignWithMargins="0"/>
  <rowBreaks count="2" manualBreakCount="2">
    <brk id="43" max="16383"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Line="0" autoPict="0" macro="[0]!Nambi2">
                <anchor moveWithCells="1" sizeWithCells="1">
                  <from>
                    <xdr:col>1</xdr:col>
                    <xdr:colOff>333375</xdr:colOff>
                    <xdr:row>115</xdr:row>
                    <xdr:rowOff>76200</xdr:rowOff>
                  </from>
                  <to>
                    <xdr:col>1</xdr:col>
                    <xdr:colOff>1828800</xdr:colOff>
                    <xdr:row>116</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L12"/>
  <sheetViews>
    <sheetView topLeftCell="A4" workbookViewId="0"/>
  </sheetViews>
  <sheetFormatPr defaultColWidth="9.140625" defaultRowHeight="12.75" x14ac:dyDescent="0.2"/>
  <cols>
    <col min="1" max="1" width="4.42578125" style="8" customWidth="1"/>
    <col min="2" max="2" width="34.5703125" style="8" customWidth="1"/>
    <col min="3" max="3" width="9.28515625" style="8" customWidth="1"/>
    <col min="4" max="4" width="6.85546875" style="8" customWidth="1"/>
    <col min="5" max="5" width="10.42578125" style="8" customWidth="1"/>
    <col min="6" max="6" width="7.85546875" style="8" customWidth="1"/>
    <col min="7" max="7" width="9.7109375" style="8" customWidth="1"/>
    <col min="8" max="8" width="8.28515625" style="8" customWidth="1"/>
    <col min="9" max="9" width="9.7109375" style="8" customWidth="1"/>
    <col min="10" max="10" width="7.5703125" style="8" customWidth="1"/>
    <col min="11" max="11" width="9.7109375" style="8" customWidth="1"/>
    <col min="12" max="12" width="11.7109375" style="8" customWidth="1"/>
    <col min="13" max="16384" width="9.140625" style="8"/>
  </cols>
  <sheetData>
    <row r="1" spans="1:12" ht="15.75" x14ac:dyDescent="0.25">
      <c r="A1" s="11" t="s">
        <v>314</v>
      </c>
      <c r="B1" s="1"/>
      <c r="C1" s="1"/>
      <c r="D1" s="1"/>
      <c r="E1" s="9"/>
      <c r="F1" s="9"/>
      <c r="G1" s="9"/>
      <c r="H1" s="9"/>
      <c r="I1" s="9"/>
      <c r="J1" s="9"/>
      <c r="K1" s="9"/>
      <c r="L1" s="9"/>
    </row>
    <row r="2" spans="1:12" x14ac:dyDescent="0.2">
      <c r="A2" s="3" t="s">
        <v>71</v>
      </c>
      <c r="B2" s="9"/>
      <c r="C2" s="9"/>
      <c r="D2" s="9"/>
      <c r="E2" s="9"/>
      <c r="F2" s="9"/>
      <c r="G2" s="9"/>
      <c r="H2" s="9"/>
      <c r="I2" s="9"/>
      <c r="J2" s="9"/>
      <c r="K2" s="9"/>
      <c r="L2" s="9"/>
    </row>
    <row r="3" spans="1:12" x14ac:dyDescent="0.2">
      <c r="A3" s="3" t="s">
        <v>72</v>
      </c>
      <c r="B3" s="9"/>
      <c r="C3" s="9"/>
      <c r="D3" s="9"/>
      <c r="E3" s="9"/>
      <c r="F3" s="9"/>
      <c r="G3" s="9"/>
      <c r="H3" s="9"/>
      <c r="I3" s="9"/>
      <c r="J3" s="9"/>
      <c r="K3" s="9"/>
      <c r="L3" s="9"/>
    </row>
    <row r="4" spans="1:12" ht="38.25" x14ac:dyDescent="0.2">
      <c r="A4" s="14" t="s">
        <v>17</v>
      </c>
      <c r="B4" s="14" t="s">
        <v>18</v>
      </c>
      <c r="C4" s="14" t="s">
        <v>19</v>
      </c>
      <c r="D4" s="13" t="s">
        <v>20</v>
      </c>
      <c r="E4" s="14" t="s">
        <v>21</v>
      </c>
      <c r="F4" s="13" t="s">
        <v>22</v>
      </c>
      <c r="G4" s="14" t="s">
        <v>21</v>
      </c>
      <c r="H4" s="13" t="s">
        <v>23</v>
      </c>
      <c r="I4" s="14" t="s">
        <v>21</v>
      </c>
      <c r="J4" s="13" t="s">
        <v>24</v>
      </c>
      <c r="K4" s="14" t="s">
        <v>21</v>
      </c>
      <c r="L4" s="13" t="s">
        <v>25</v>
      </c>
    </row>
    <row r="5" spans="1:12" x14ac:dyDescent="0.2">
      <c r="A5" s="56">
        <v>1</v>
      </c>
      <c r="B5" s="59" t="s">
        <v>286</v>
      </c>
      <c r="C5" s="55">
        <v>50</v>
      </c>
      <c r="D5" s="55">
        <v>120</v>
      </c>
      <c r="E5" s="6">
        <f t="shared" ref="E5:G9" si="0">$C5*D5</f>
        <v>6000</v>
      </c>
      <c r="F5" s="54">
        <v>120</v>
      </c>
      <c r="G5" s="6">
        <f t="shared" si="0"/>
        <v>6000</v>
      </c>
      <c r="H5" s="54">
        <v>120</v>
      </c>
      <c r="I5" s="6">
        <f t="shared" ref="I5:I11" si="1">$C5*H5</f>
        <v>6000</v>
      </c>
      <c r="J5" s="54">
        <v>120</v>
      </c>
      <c r="K5" s="6">
        <f t="shared" ref="K5:K11" si="2">$C5*J5</f>
        <v>6000</v>
      </c>
      <c r="L5" s="6">
        <f t="shared" ref="L5:L11" si="3">K5+I5+G5+E5</f>
        <v>24000</v>
      </c>
    </row>
    <row r="6" spans="1:12" x14ac:dyDescent="0.2">
      <c r="A6" s="56">
        <f>A5+1</f>
        <v>2</v>
      </c>
      <c r="B6" s="59"/>
      <c r="C6" s="55"/>
      <c r="D6" s="55"/>
      <c r="E6" s="6">
        <f t="shared" si="0"/>
        <v>0</v>
      </c>
      <c r="F6" s="54"/>
      <c r="G6" s="6">
        <f t="shared" si="0"/>
        <v>0</v>
      </c>
      <c r="H6" s="54"/>
      <c r="I6" s="6">
        <f t="shared" si="1"/>
        <v>0</v>
      </c>
      <c r="J6" s="54"/>
      <c r="K6" s="6">
        <f t="shared" si="2"/>
        <v>0</v>
      </c>
      <c r="L6" s="6">
        <f t="shared" si="3"/>
        <v>0</v>
      </c>
    </row>
    <row r="7" spans="1:12" x14ac:dyDescent="0.2">
      <c r="A7" s="56">
        <f>A6+1</f>
        <v>3</v>
      </c>
      <c r="B7" s="59"/>
      <c r="C7" s="55"/>
      <c r="D7" s="55"/>
      <c r="E7" s="6">
        <f t="shared" si="0"/>
        <v>0</v>
      </c>
      <c r="F7" s="54"/>
      <c r="G7" s="6">
        <f>$C7*F7</f>
        <v>0</v>
      </c>
      <c r="H7" s="54"/>
      <c r="I7" s="6">
        <f t="shared" si="1"/>
        <v>0</v>
      </c>
      <c r="J7" s="54"/>
      <c r="K7" s="6">
        <f t="shared" si="2"/>
        <v>0</v>
      </c>
      <c r="L7" s="6">
        <f t="shared" si="3"/>
        <v>0</v>
      </c>
    </row>
    <row r="8" spans="1:12" x14ac:dyDescent="0.2">
      <c r="A8" s="56">
        <f>A7+1</f>
        <v>4</v>
      </c>
      <c r="B8" s="59"/>
      <c r="C8" s="55"/>
      <c r="D8" s="55"/>
      <c r="E8" s="6">
        <f t="shared" si="0"/>
        <v>0</v>
      </c>
      <c r="F8" s="54"/>
      <c r="G8" s="6">
        <f>$C8*F8</f>
        <v>0</v>
      </c>
      <c r="H8" s="54"/>
      <c r="I8" s="6">
        <f t="shared" si="1"/>
        <v>0</v>
      </c>
      <c r="J8" s="54"/>
      <c r="K8" s="6">
        <f t="shared" si="2"/>
        <v>0</v>
      </c>
      <c r="L8" s="6">
        <f t="shared" si="3"/>
        <v>0</v>
      </c>
    </row>
    <row r="9" spans="1:12" x14ac:dyDescent="0.2">
      <c r="A9" s="56">
        <f>A8+1</f>
        <v>5</v>
      </c>
      <c r="B9" s="59"/>
      <c r="C9" s="55"/>
      <c r="D9" s="55"/>
      <c r="E9" s="6">
        <f t="shared" si="0"/>
        <v>0</v>
      </c>
      <c r="F9" s="54"/>
      <c r="G9" s="6">
        <f>$C9*F9</f>
        <v>0</v>
      </c>
      <c r="H9" s="54"/>
      <c r="I9" s="6">
        <f t="shared" si="1"/>
        <v>0</v>
      </c>
      <c r="J9" s="54"/>
      <c r="K9" s="6">
        <f t="shared" si="2"/>
        <v>0</v>
      </c>
      <c r="L9" s="6">
        <f t="shared" si="3"/>
        <v>0</v>
      </c>
    </row>
    <row r="10" spans="1:12" x14ac:dyDescent="0.2">
      <c r="A10" s="56"/>
      <c r="B10" s="59"/>
      <c r="C10" s="55"/>
      <c r="D10" s="55"/>
      <c r="E10" s="6">
        <f>$C10*D10</f>
        <v>0</v>
      </c>
      <c r="F10" s="54"/>
      <c r="G10" s="6">
        <f>$C10*F10</f>
        <v>0</v>
      </c>
      <c r="H10" s="54"/>
      <c r="I10" s="6">
        <f t="shared" si="1"/>
        <v>0</v>
      </c>
      <c r="J10" s="54"/>
      <c r="K10" s="6">
        <f t="shared" si="2"/>
        <v>0</v>
      </c>
      <c r="L10" s="6">
        <f t="shared" si="3"/>
        <v>0</v>
      </c>
    </row>
    <row r="11" spans="1:12" x14ac:dyDescent="0.2">
      <c r="A11" s="56"/>
      <c r="B11" s="59"/>
      <c r="C11" s="55"/>
      <c r="D11" s="55"/>
      <c r="E11" s="6">
        <f>$C11*D11</f>
        <v>0</v>
      </c>
      <c r="F11" s="54"/>
      <c r="G11" s="6">
        <f>$C11*F11</f>
        <v>0</v>
      </c>
      <c r="H11" s="54"/>
      <c r="I11" s="6">
        <f t="shared" si="1"/>
        <v>0</v>
      </c>
      <c r="J11" s="54"/>
      <c r="K11" s="6">
        <f t="shared" si="2"/>
        <v>0</v>
      </c>
      <c r="L11" s="6">
        <f t="shared" si="3"/>
        <v>0</v>
      </c>
    </row>
    <row r="12" spans="1:12" x14ac:dyDescent="0.2">
      <c r="A12" s="29"/>
      <c r="B12" s="5" t="s">
        <v>0</v>
      </c>
      <c r="C12" s="10"/>
      <c r="D12" s="10"/>
      <c r="E12" s="7">
        <f>SUM(E5:E11)</f>
        <v>6000</v>
      </c>
      <c r="F12" s="6"/>
      <c r="G12" s="7">
        <f>SUM(G5:G11)</f>
        <v>6000</v>
      </c>
      <c r="H12" s="6"/>
      <c r="I12" s="7">
        <f>SUM(I5:I11)</f>
        <v>6000</v>
      </c>
      <c r="J12" s="6"/>
      <c r="K12" s="7">
        <f>SUM(K5:K11)</f>
        <v>6000</v>
      </c>
      <c r="L12" s="7">
        <f>SUM(L5:L11)</f>
        <v>24000</v>
      </c>
    </row>
  </sheetData>
  <phoneticPr fontId="0" type="noConversion"/>
  <pageMargins left="0.75" right="0.75" top="0.85" bottom="0.54" header="0.32" footer="0.21"/>
  <pageSetup scale="90" orientation="landscape" horizontalDpi="180" verticalDpi="180" r:id="rId1"/>
  <headerFooter alignWithMargins="0">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Line="0" autoPict="0" macro="[0]!Nambi3">
                <anchor moveWithCells="1" sizeWithCells="1">
                  <from>
                    <xdr:col>1</xdr:col>
                    <xdr:colOff>438150</xdr:colOff>
                    <xdr:row>13</xdr:row>
                    <xdr:rowOff>66675</xdr:rowOff>
                  </from>
                  <to>
                    <xdr:col>1</xdr:col>
                    <xdr:colOff>1762125</xdr:colOff>
                    <xdr:row>14</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L51"/>
  <sheetViews>
    <sheetView topLeftCell="A28" workbookViewId="0"/>
  </sheetViews>
  <sheetFormatPr defaultColWidth="9.140625" defaultRowHeight="12.75" x14ac:dyDescent="0.2"/>
  <cols>
    <col min="1" max="1" width="5.7109375" style="8" customWidth="1"/>
    <col min="2" max="2" width="34.5703125" style="8" customWidth="1"/>
    <col min="3" max="3" width="9.7109375" style="8" customWidth="1"/>
    <col min="4" max="4" width="8" style="8" customWidth="1"/>
    <col min="5" max="5" width="10.85546875" style="8" customWidth="1"/>
    <col min="6" max="6" width="8.7109375" style="8" customWidth="1"/>
    <col min="7" max="7" width="9.85546875" style="8" customWidth="1"/>
    <col min="8" max="8" width="8.140625" style="8" customWidth="1"/>
    <col min="9" max="9" width="9.7109375" style="8" customWidth="1"/>
    <col min="10" max="10" width="7.7109375" style="8" customWidth="1"/>
    <col min="11" max="11" width="9.28515625" style="8" customWidth="1"/>
    <col min="12" max="12" width="12" style="8" customWidth="1"/>
    <col min="13" max="16384" width="9.140625" style="8"/>
  </cols>
  <sheetData>
    <row r="1" spans="1:12" ht="15.75" x14ac:dyDescent="0.25">
      <c r="A1" s="11" t="s">
        <v>288</v>
      </c>
      <c r="B1" s="1"/>
      <c r="C1" s="1"/>
      <c r="D1" s="1"/>
      <c r="E1" s="1"/>
      <c r="F1" s="9"/>
      <c r="G1" s="9"/>
      <c r="H1" s="9"/>
      <c r="I1" s="9"/>
      <c r="J1" s="9"/>
      <c r="K1" s="9"/>
      <c r="L1" s="1"/>
    </row>
    <row r="2" spans="1:12" x14ac:dyDescent="0.2">
      <c r="A2" s="3" t="s">
        <v>73</v>
      </c>
      <c r="B2" s="3"/>
      <c r="C2" s="3"/>
      <c r="D2" s="3"/>
      <c r="E2" s="3"/>
      <c r="F2" s="9"/>
      <c r="G2" s="9"/>
      <c r="H2" s="9"/>
      <c r="I2" s="9"/>
      <c r="J2" s="9"/>
      <c r="K2" s="9"/>
      <c r="L2" s="3"/>
    </row>
    <row r="3" spans="1:12" x14ac:dyDescent="0.2">
      <c r="A3" s="3" t="s">
        <v>74</v>
      </c>
      <c r="B3" s="9"/>
      <c r="C3" s="9"/>
      <c r="D3" s="9"/>
      <c r="E3" s="9"/>
      <c r="F3" s="9"/>
      <c r="G3" s="9"/>
      <c r="H3" s="9"/>
      <c r="I3" s="9"/>
      <c r="J3" s="9"/>
      <c r="K3" s="9"/>
      <c r="L3" s="9"/>
    </row>
    <row r="4" spans="1:12" ht="25.5" x14ac:dyDescent="0.2">
      <c r="A4" s="26" t="s">
        <v>28</v>
      </c>
      <c r="B4" s="25" t="s">
        <v>18</v>
      </c>
      <c r="C4" s="25" t="s">
        <v>19</v>
      </c>
      <c r="D4" s="26" t="s">
        <v>20</v>
      </c>
      <c r="E4" s="25" t="s">
        <v>21</v>
      </c>
      <c r="F4" s="26" t="s">
        <v>22</v>
      </c>
      <c r="G4" s="25" t="s">
        <v>21</v>
      </c>
      <c r="H4" s="26" t="s">
        <v>23</v>
      </c>
      <c r="I4" s="25" t="s">
        <v>21</v>
      </c>
      <c r="J4" s="26" t="s">
        <v>24</v>
      </c>
      <c r="K4" s="25" t="s">
        <v>21</v>
      </c>
      <c r="L4" s="25" t="s">
        <v>25</v>
      </c>
    </row>
    <row r="5" spans="1:12" x14ac:dyDescent="0.2">
      <c r="A5" s="56">
        <v>1</v>
      </c>
      <c r="B5" s="59"/>
      <c r="C5" s="55"/>
      <c r="D5" s="55"/>
      <c r="E5" s="10">
        <f t="shared" ref="E5:E11" si="0">$C5*D5</f>
        <v>0</v>
      </c>
      <c r="F5" s="55"/>
      <c r="G5" s="10">
        <f t="shared" ref="G5:G11" si="1">$C5*F5</f>
        <v>0</v>
      </c>
      <c r="H5" s="55"/>
      <c r="I5" s="10">
        <f t="shared" ref="I5:I11" si="2">$C5*H5</f>
        <v>0</v>
      </c>
      <c r="J5" s="55"/>
      <c r="K5" s="10">
        <f t="shared" ref="K5:K11" si="3">$C5*J5</f>
        <v>0</v>
      </c>
      <c r="L5" s="6">
        <f t="shared" ref="L5:L11" si="4">K5+I5+G5+E5</f>
        <v>0</v>
      </c>
    </row>
    <row r="6" spans="1:12" x14ac:dyDescent="0.2">
      <c r="A6" s="56"/>
      <c r="B6" s="59"/>
      <c r="C6" s="55"/>
      <c r="D6" s="55"/>
      <c r="E6" s="10">
        <f t="shared" si="0"/>
        <v>0</v>
      </c>
      <c r="F6" s="55"/>
      <c r="G6" s="10">
        <f t="shared" si="1"/>
        <v>0</v>
      </c>
      <c r="H6" s="55"/>
      <c r="I6" s="10">
        <f t="shared" si="2"/>
        <v>0</v>
      </c>
      <c r="J6" s="55"/>
      <c r="K6" s="10">
        <f t="shared" si="3"/>
        <v>0</v>
      </c>
      <c r="L6" s="6">
        <f t="shared" si="4"/>
        <v>0</v>
      </c>
    </row>
    <row r="7" spans="1:12" x14ac:dyDescent="0.2">
      <c r="A7" s="56"/>
      <c r="B7" s="59"/>
      <c r="C7" s="55"/>
      <c r="D7" s="55"/>
      <c r="E7" s="10">
        <f t="shared" si="0"/>
        <v>0</v>
      </c>
      <c r="F7" s="55"/>
      <c r="G7" s="10">
        <f t="shared" si="1"/>
        <v>0</v>
      </c>
      <c r="H7" s="55"/>
      <c r="I7" s="10">
        <f t="shared" si="2"/>
        <v>0</v>
      </c>
      <c r="J7" s="55"/>
      <c r="K7" s="10">
        <f t="shared" si="3"/>
        <v>0</v>
      </c>
      <c r="L7" s="6">
        <f t="shared" si="4"/>
        <v>0</v>
      </c>
    </row>
    <row r="8" spans="1:12" x14ac:dyDescent="0.2">
      <c r="A8" s="56"/>
      <c r="B8" s="59"/>
      <c r="C8" s="55"/>
      <c r="D8" s="55"/>
      <c r="E8" s="10">
        <f t="shared" si="0"/>
        <v>0</v>
      </c>
      <c r="F8" s="55"/>
      <c r="G8" s="10">
        <f t="shared" si="1"/>
        <v>0</v>
      </c>
      <c r="H8" s="55"/>
      <c r="I8" s="10">
        <f t="shared" si="2"/>
        <v>0</v>
      </c>
      <c r="J8" s="55"/>
      <c r="K8" s="10">
        <f t="shared" si="3"/>
        <v>0</v>
      </c>
      <c r="L8" s="6">
        <f t="shared" si="4"/>
        <v>0</v>
      </c>
    </row>
    <row r="9" spans="1:12" x14ac:dyDescent="0.2">
      <c r="A9" s="56"/>
      <c r="B9" s="55"/>
      <c r="C9" s="55"/>
      <c r="D9" s="55"/>
      <c r="E9" s="10">
        <f t="shared" si="0"/>
        <v>0</v>
      </c>
      <c r="F9" s="55"/>
      <c r="G9" s="10">
        <f t="shared" si="1"/>
        <v>0</v>
      </c>
      <c r="H9" s="55"/>
      <c r="I9" s="10">
        <f t="shared" si="2"/>
        <v>0</v>
      </c>
      <c r="J9" s="55"/>
      <c r="K9" s="10">
        <f t="shared" si="3"/>
        <v>0</v>
      </c>
      <c r="L9" s="6">
        <f t="shared" si="4"/>
        <v>0</v>
      </c>
    </row>
    <row r="10" spans="1:12" x14ac:dyDescent="0.2">
      <c r="A10" s="56"/>
      <c r="B10" s="55"/>
      <c r="C10" s="55"/>
      <c r="D10" s="55"/>
      <c r="E10" s="10">
        <f t="shared" si="0"/>
        <v>0</v>
      </c>
      <c r="F10" s="55"/>
      <c r="G10" s="10">
        <f t="shared" si="1"/>
        <v>0</v>
      </c>
      <c r="H10" s="55"/>
      <c r="I10" s="10">
        <f t="shared" si="2"/>
        <v>0</v>
      </c>
      <c r="J10" s="55"/>
      <c r="K10" s="10">
        <f t="shared" si="3"/>
        <v>0</v>
      </c>
      <c r="L10" s="6">
        <f t="shared" si="4"/>
        <v>0</v>
      </c>
    </row>
    <row r="11" spans="1:12" x14ac:dyDescent="0.2">
      <c r="A11" s="56"/>
      <c r="B11" s="55"/>
      <c r="C11" s="55"/>
      <c r="D11" s="55"/>
      <c r="E11" s="10">
        <f t="shared" si="0"/>
        <v>0</v>
      </c>
      <c r="F11" s="55"/>
      <c r="G11" s="10">
        <f t="shared" si="1"/>
        <v>0</v>
      </c>
      <c r="H11" s="55"/>
      <c r="I11" s="10">
        <f t="shared" si="2"/>
        <v>0</v>
      </c>
      <c r="J11" s="55"/>
      <c r="K11" s="10">
        <f t="shared" si="3"/>
        <v>0</v>
      </c>
      <c r="L11" s="6">
        <f t="shared" si="4"/>
        <v>0</v>
      </c>
    </row>
    <row r="12" spans="1:12" x14ac:dyDescent="0.2">
      <c r="A12" s="24"/>
      <c r="B12" s="5" t="s">
        <v>0</v>
      </c>
      <c r="C12" s="10"/>
      <c r="D12" s="10"/>
      <c r="E12" s="7">
        <f>SUM(E5:E11)</f>
        <v>0</v>
      </c>
      <c r="F12" s="10"/>
      <c r="G12" s="7">
        <f>SUM(G5:G11)</f>
        <v>0</v>
      </c>
      <c r="H12" s="10"/>
      <c r="I12" s="7">
        <f>SUM(I5:I11)</f>
        <v>0</v>
      </c>
      <c r="J12" s="10"/>
      <c r="K12" s="7">
        <f>SUM(K5:K11)</f>
        <v>0</v>
      </c>
      <c r="L12" s="7">
        <f>SUM(L5:L11)</f>
        <v>0</v>
      </c>
    </row>
    <row r="13" spans="1:12" x14ac:dyDescent="0.2">
      <c r="A13" s="27"/>
    </row>
    <row r="17" spans="1:12" ht="15.75" x14ac:dyDescent="0.25">
      <c r="A17" s="11" t="s">
        <v>288</v>
      </c>
      <c r="B17" s="1"/>
      <c r="C17" s="1"/>
      <c r="D17" s="1"/>
      <c r="E17" s="1"/>
      <c r="F17" s="9"/>
      <c r="G17" s="9"/>
      <c r="H17" s="9"/>
      <c r="I17" s="9"/>
      <c r="J17" s="9"/>
      <c r="K17" s="9"/>
      <c r="L17" s="1"/>
    </row>
    <row r="18" spans="1:12" x14ac:dyDescent="0.2">
      <c r="A18" s="3" t="s">
        <v>76</v>
      </c>
      <c r="B18" s="3"/>
      <c r="C18" s="3"/>
      <c r="D18" s="3"/>
      <c r="E18" s="3"/>
      <c r="F18" s="9"/>
      <c r="G18" s="9"/>
      <c r="H18" s="9"/>
      <c r="I18" s="9"/>
      <c r="J18" s="9"/>
      <c r="K18" s="9"/>
      <c r="L18" s="3"/>
    </row>
    <row r="19" spans="1:12" x14ac:dyDescent="0.2">
      <c r="A19" s="3" t="s">
        <v>75</v>
      </c>
      <c r="B19" s="9"/>
      <c r="C19" s="9"/>
      <c r="D19" s="9"/>
      <c r="E19" s="9"/>
      <c r="F19" s="9"/>
      <c r="G19" s="9"/>
      <c r="H19" s="9"/>
      <c r="I19" s="9"/>
      <c r="J19" s="9"/>
      <c r="K19" s="9"/>
      <c r="L19" s="9"/>
    </row>
    <row r="20" spans="1:12" ht="25.5" x14ac:dyDescent="0.2">
      <c r="A20" s="26" t="s">
        <v>28</v>
      </c>
      <c r="B20" s="25" t="s">
        <v>18</v>
      </c>
      <c r="C20" s="25" t="s">
        <v>19</v>
      </c>
      <c r="D20" s="26" t="s">
        <v>20</v>
      </c>
      <c r="E20" s="25" t="s">
        <v>21</v>
      </c>
      <c r="F20" s="26" t="s">
        <v>22</v>
      </c>
      <c r="G20" s="25" t="s">
        <v>21</v>
      </c>
      <c r="H20" s="26" t="s">
        <v>23</v>
      </c>
      <c r="I20" s="25" t="s">
        <v>21</v>
      </c>
      <c r="J20" s="26" t="s">
        <v>24</v>
      </c>
      <c r="K20" s="25" t="s">
        <v>21</v>
      </c>
      <c r="L20" s="25" t="s">
        <v>25</v>
      </c>
    </row>
    <row r="21" spans="1:12" x14ac:dyDescent="0.2">
      <c r="A21" s="56">
        <v>1</v>
      </c>
      <c r="B21" s="60"/>
      <c r="C21" s="55"/>
      <c r="D21" s="55"/>
      <c r="E21" s="10">
        <f>$C21*D21</f>
        <v>0</v>
      </c>
      <c r="F21" s="55"/>
      <c r="G21" s="10">
        <f>$C21*F21</f>
        <v>0</v>
      </c>
      <c r="H21" s="55"/>
      <c r="I21" s="10">
        <f>$C21*H21</f>
        <v>0</v>
      </c>
      <c r="J21" s="55"/>
      <c r="K21" s="10">
        <f>$C21*J21</f>
        <v>0</v>
      </c>
      <c r="L21" s="6">
        <f>K21+I21+G21+E21</f>
        <v>0</v>
      </c>
    </row>
    <row r="22" spans="1:12" x14ac:dyDescent="0.2">
      <c r="A22" s="56"/>
      <c r="B22" s="89"/>
      <c r="C22" s="55"/>
      <c r="D22" s="55"/>
      <c r="E22" s="10"/>
      <c r="F22" s="55"/>
      <c r="G22" s="10"/>
      <c r="H22" s="55"/>
      <c r="I22" s="10"/>
      <c r="J22" s="55"/>
      <c r="K22" s="10"/>
      <c r="L22" s="6"/>
    </row>
    <row r="23" spans="1:12" x14ac:dyDescent="0.2">
      <c r="A23" s="56"/>
      <c r="B23" s="59"/>
      <c r="C23" s="55">
        <v>0</v>
      </c>
      <c r="D23" s="55">
        <v>0</v>
      </c>
      <c r="E23" s="10">
        <f t="shared" ref="E23:E28" si="5">$C23*D23</f>
        <v>0</v>
      </c>
      <c r="F23" s="55"/>
      <c r="G23" s="10">
        <f t="shared" ref="G23:G28" si="6">$C23*F23</f>
        <v>0</v>
      </c>
      <c r="H23" s="55"/>
      <c r="I23" s="10">
        <f t="shared" ref="I23:I28" si="7">$C23*H23</f>
        <v>0</v>
      </c>
      <c r="J23" s="55"/>
      <c r="K23" s="10">
        <f t="shared" ref="K23:K28" si="8">$C23*J23</f>
        <v>0</v>
      </c>
      <c r="L23" s="6">
        <f t="shared" ref="L23:L28" si="9">K23+I23+G23+E23</f>
        <v>0</v>
      </c>
    </row>
    <row r="24" spans="1:12" x14ac:dyDescent="0.2">
      <c r="A24" s="56"/>
      <c r="B24" s="59"/>
      <c r="C24" s="55">
        <v>0</v>
      </c>
      <c r="D24" s="55">
        <v>0</v>
      </c>
      <c r="E24" s="10">
        <f t="shared" si="5"/>
        <v>0</v>
      </c>
      <c r="F24" s="55"/>
      <c r="G24" s="10">
        <f t="shared" si="6"/>
        <v>0</v>
      </c>
      <c r="H24" s="55"/>
      <c r="I24" s="10">
        <f t="shared" si="7"/>
        <v>0</v>
      </c>
      <c r="J24" s="55"/>
      <c r="K24" s="10">
        <f t="shared" si="8"/>
        <v>0</v>
      </c>
      <c r="L24" s="6">
        <f t="shared" si="9"/>
        <v>0</v>
      </c>
    </row>
    <row r="25" spans="1:12" x14ac:dyDescent="0.2">
      <c r="A25" s="56"/>
      <c r="B25" s="55"/>
      <c r="C25" s="55"/>
      <c r="D25" s="55"/>
      <c r="E25" s="10">
        <f t="shared" si="5"/>
        <v>0</v>
      </c>
      <c r="F25" s="55"/>
      <c r="G25" s="10">
        <f t="shared" si="6"/>
        <v>0</v>
      </c>
      <c r="H25" s="55"/>
      <c r="I25" s="10">
        <f t="shared" si="7"/>
        <v>0</v>
      </c>
      <c r="J25" s="55"/>
      <c r="K25" s="10">
        <f t="shared" si="8"/>
        <v>0</v>
      </c>
      <c r="L25" s="6">
        <f t="shared" si="9"/>
        <v>0</v>
      </c>
    </row>
    <row r="26" spans="1:12" x14ac:dyDescent="0.2">
      <c r="A26" s="56"/>
      <c r="B26" s="55"/>
      <c r="C26" s="55"/>
      <c r="D26" s="55"/>
      <c r="E26" s="10">
        <f t="shared" si="5"/>
        <v>0</v>
      </c>
      <c r="F26" s="55"/>
      <c r="G26" s="10">
        <f t="shared" si="6"/>
        <v>0</v>
      </c>
      <c r="H26" s="55"/>
      <c r="I26" s="10">
        <f t="shared" si="7"/>
        <v>0</v>
      </c>
      <c r="J26" s="55"/>
      <c r="K26" s="10">
        <f t="shared" si="8"/>
        <v>0</v>
      </c>
      <c r="L26" s="6">
        <f t="shared" si="9"/>
        <v>0</v>
      </c>
    </row>
    <row r="27" spans="1:12" x14ac:dyDescent="0.2">
      <c r="A27" s="56"/>
      <c r="B27" s="55"/>
      <c r="C27" s="55"/>
      <c r="D27" s="55"/>
      <c r="E27" s="10">
        <f t="shared" si="5"/>
        <v>0</v>
      </c>
      <c r="F27" s="55"/>
      <c r="G27" s="10">
        <f t="shared" si="6"/>
        <v>0</v>
      </c>
      <c r="H27" s="55"/>
      <c r="I27" s="10">
        <f t="shared" si="7"/>
        <v>0</v>
      </c>
      <c r="J27" s="55"/>
      <c r="K27" s="10">
        <f t="shared" si="8"/>
        <v>0</v>
      </c>
      <c r="L27" s="6">
        <f t="shared" si="9"/>
        <v>0</v>
      </c>
    </row>
    <row r="28" spans="1:12" x14ac:dyDescent="0.2">
      <c r="A28" s="56"/>
      <c r="B28" s="55"/>
      <c r="C28" s="55"/>
      <c r="D28" s="55"/>
      <c r="E28" s="10">
        <f t="shared" si="5"/>
        <v>0</v>
      </c>
      <c r="F28" s="55"/>
      <c r="G28" s="10">
        <f t="shared" si="6"/>
        <v>0</v>
      </c>
      <c r="H28" s="55"/>
      <c r="I28" s="10">
        <f t="shared" si="7"/>
        <v>0</v>
      </c>
      <c r="J28" s="55"/>
      <c r="K28" s="10">
        <f t="shared" si="8"/>
        <v>0</v>
      </c>
      <c r="L28" s="6">
        <f t="shared" si="9"/>
        <v>0</v>
      </c>
    </row>
    <row r="29" spans="1:12" x14ac:dyDescent="0.2">
      <c r="A29" s="24"/>
      <c r="B29" s="5" t="s">
        <v>0</v>
      </c>
      <c r="C29" s="10"/>
      <c r="D29" s="10"/>
      <c r="E29" s="7">
        <f>SUM(E21:E28)</f>
        <v>0</v>
      </c>
      <c r="F29" s="10"/>
      <c r="G29" s="7">
        <f>SUM(G21:G28)</f>
        <v>0</v>
      </c>
      <c r="H29" s="10"/>
      <c r="I29" s="7">
        <f>SUM(I21:I28)</f>
        <v>0</v>
      </c>
      <c r="J29" s="10"/>
      <c r="K29" s="7">
        <f>SUM(K21:K28)</f>
        <v>0</v>
      </c>
      <c r="L29" s="7">
        <f>SUM(L21:L28)</f>
        <v>0</v>
      </c>
    </row>
    <row r="32" spans="1:12" ht="15.75" x14ac:dyDescent="0.25">
      <c r="A32" s="11" t="s">
        <v>288</v>
      </c>
      <c r="B32" s="1"/>
      <c r="C32" s="1"/>
      <c r="D32" s="1"/>
      <c r="E32" s="1"/>
      <c r="F32" s="9"/>
      <c r="G32" s="9"/>
      <c r="H32" s="9"/>
      <c r="I32" s="9"/>
      <c r="J32" s="9"/>
      <c r="K32" s="9"/>
      <c r="L32" s="1"/>
    </row>
    <row r="33" spans="1:12" x14ac:dyDescent="0.2">
      <c r="A33" s="3" t="s">
        <v>77</v>
      </c>
      <c r="B33" s="3"/>
      <c r="C33" s="3"/>
      <c r="D33" s="3"/>
      <c r="E33" s="3"/>
      <c r="F33" s="9"/>
      <c r="G33" s="9"/>
      <c r="H33" s="9"/>
      <c r="I33" s="9"/>
      <c r="J33" s="9"/>
      <c r="K33" s="9"/>
      <c r="L33" s="3"/>
    </row>
    <row r="34" spans="1:12" x14ac:dyDescent="0.2">
      <c r="A34" s="3" t="s">
        <v>78</v>
      </c>
      <c r="B34" s="9"/>
      <c r="C34" s="9"/>
      <c r="D34" s="9"/>
      <c r="E34" s="9"/>
      <c r="F34" s="9"/>
      <c r="G34" s="9"/>
      <c r="H34" s="9"/>
      <c r="I34" s="9"/>
      <c r="J34" s="9"/>
      <c r="K34" s="9"/>
      <c r="L34" s="9"/>
    </row>
    <row r="35" spans="1:12" ht="25.5" x14ac:dyDescent="0.2">
      <c r="A35" s="26" t="s">
        <v>28</v>
      </c>
      <c r="B35" s="25" t="s">
        <v>18</v>
      </c>
      <c r="C35" s="25" t="s">
        <v>19</v>
      </c>
      <c r="D35" s="26" t="s">
        <v>20</v>
      </c>
      <c r="E35" s="25" t="s">
        <v>21</v>
      </c>
      <c r="F35" s="26" t="s">
        <v>22</v>
      </c>
      <c r="G35" s="25" t="s">
        <v>21</v>
      </c>
      <c r="H35" s="26" t="s">
        <v>23</v>
      </c>
      <c r="I35" s="25" t="s">
        <v>21</v>
      </c>
      <c r="J35" s="26" t="s">
        <v>24</v>
      </c>
      <c r="K35" s="25" t="s">
        <v>21</v>
      </c>
      <c r="L35" s="25" t="s">
        <v>25</v>
      </c>
    </row>
    <row r="36" spans="1:12" x14ac:dyDescent="0.2">
      <c r="A36" s="56"/>
      <c r="B36" s="59"/>
      <c r="C36" s="55"/>
      <c r="D36" s="55"/>
      <c r="E36" s="10">
        <f>$C36*D36</f>
        <v>0</v>
      </c>
      <c r="F36" s="55"/>
      <c r="G36" s="10">
        <f>$C36*F36</f>
        <v>0</v>
      </c>
      <c r="H36" s="55"/>
      <c r="I36" s="10">
        <f>$C36*H36</f>
        <v>0</v>
      </c>
      <c r="J36" s="55"/>
      <c r="K36" s="10">
        <f>$C36*J36</f>
        <v>0</v>
      </c>
      <c r="L36" s="6">
        <f>K36+I36+G36+E36</f>
        <v>0</v>
      </c>
    </row>
    <row r="37" spans="1:12" x14ac:dyDescent="0.2">
      <c r="A37" s="56"/>
      <c r="B37" s="60"/>
      <c r="C37" s="55">
        <v>0</v>
      </c>
      <c r="D37" s="55">
        <v>0</v>
      </c>
      <c r="E37" s="10">
        <f t="shared" ref="E37:E50" si="10">$C37*D37</f>
        <v>0</v>
      </c>
      <c r="F37" s="55"/>
      <c r="G37" s="10">
        <f t="shared" ref="G37:G50" si="11">$C37*F37</f>
        <v>0</v>
      </c>
      <c r="H37" s="55"/>
      <c r="I37" s="10">
        <f t="shared" ref="I37:I50" si="12">$C37*H37</f>
        <v>0</v>
      </c>
      <c r="J37" s="55"/>
      <c r="K37" s="10">
        <f t="shared" ref="K37:K50" si="13">$C37*J37</f>
        <v>0</v>
      </c>
      <c r="L37" s="6">
        <f t="shared" ref="L37:L50" si="14">K37+I37+G37+E37</f>
        <v>0</v>
      </c>
    </row>
    <row r="38" spans="1:12" x14ac:dyDescent="0.2">
      <c r="A38" s="56"/>
      <c r="B38" s="59"/>
      <c r="C38" s="55">
        <v>0</v>
      </c>
      <c r="D38" s="55">
        <v>0</v>
      </c>
      <c r="E38" s="10">
        <f t="shared" si="10"/>
        <v>0</v>
      </c>
      <c r="F38" s="55"/>
      <c r="G38" s="10">
        <f t="shared" si="11"/>
        <v>0</v>
      </c>
      <c r="H38" s="55"/>
      <c r="I38" s="10">
        <f t="shared" si="12"/>
        <v>0</v>
      </c>
      <c r="J38" s="55"/>
      <c r="K38" s="10">
        <f t="shared" si="13"/>
        <v>0</v>
      </c>
      <c r="L38" s="6">
        <f t="shared" si="14"/>
        <v>0</v>
      </c>
    </row>
    <row r="39" spans="1:12" x14ac:dyDescent="0.2">
      <c r="A39" s="56"/>
      <c r="B39" s="59"/>
      <c r="C39" s="55">
        <v>0</v>
      </c>
      <c r="D39" s="55">
        <v>0</v>
      </c>
      <c r="E39" s="10">
        <f t="shared" si="10"/>
        <v>0</v>
      </c>
      <c r="F39" s="55"/>
      <c r="G39" s="10">
        <f t="shared" si="11"/>
        <v>0</v>
      </c>
      <c r="H39" s="55"/>
      <c r="I39" s="10">
        <f t="shared" si="12"/>
        <v>0</v>
      </c>
      <c r="J39" s="55"/>
      <c r="K39" s="10">
        <f t="shared" si="13"/>
        <v>0</v>
      </c>
      <c r="L39" s="6">
        <f t="shared" si="14"/>
        <v>0</v>
      </c>
    </row>
    <row r="40" spans="1:12" x14ac:dyDescent="0.2">
      <c r="A40" s="56"/>
      <c r="B40" s="59"/>
      <c r="C40" s="55">
        <v>0</v>
      </c>
      <c r="D40" s="55">
        <v>0</v>
      </c>
      <c r="E40" s="10">
        <f t="shared" si="10"/>
        <v>0</v>
      </c>
      <c r="F40" s="55"/>
      <c r="G40" s="10">
        <f t="shared" si="11"/>
        <v>0</v>
      </c>
      <c r="H40" s="55"/>
      <c r="I40" s="10">
        <f t="shared" si="12"/>
        <v>0</v>
      </c>
      <c r="J40" s="55"/>
      <c r="K40" s="10">
        <f t="shared" si="13"/>
        <v>0</v>
      </c>
      <c r="L40" s="6">
        <f t="shared" si="14"/>
        <v>0</v>
      </c>
    </row>
    <row r="41" spans="1:12" x14ac:dyDescent="0.2">
      <c r="A41" s="56"/>
      <c r="B41" s="59"/>
      <c r="C41" s="55">
        <v>0</v>
      </c>
      <c r="D41" s="55">
        <v>0</v>
      </c>
      <c r="E41" s="10">
        <f t="shared" si="10"/>
        <v>0</v>
      </c>
      <c r="F41" s="55"/>
      <c r="G41" s="10">
        <f t="shared" si="11"/>
        <v>0</v>
      </c>
      <c r="H41" s="55"/>
      <c r="I41" s="10">
        <f t="shared" si="12"/>
        <v>0</v>
      </c>
      <c r="J41" s="55"/>
      <c r="K41" s="10">
        <f t="shared" si="13"/>
        <v>0</v>
      </c>
      <c r="L41" s="6">
        <f t="shared" si="14"/>
        <v>0</v>
      </c>
    </row>
    <row r="42" spans="1:12" x14ac:dyDescent="0.2">
      <c r="A42" s="56"/>
      <c r="B42" s="59"/>
      <c r="C42" s="55">
        <v>0</v>
      </c>
      <c r="D42" s="55">
        <v>0</v>
      </c>
      <c r="E42" s="10">
        <f t="shared" si="10"/>
        <v>0</v>
      </c>
      <c r="F42" s="55"/>
      <c r="G42" s="10">
        <f t="shared" si="11"/>
        <v>0</v>
      </c>
      <c r="H42" s="55"/>
      <c r="I42" s="10">
        <f t="shared" si="12"/>
        <v>0</v>
      </c>
      <c r="J42" s="55"/>
      <c r="K42" s="10">
        <f t="shared" si="13"/>
        <v>0</v>
      </c>
      <c r="L42" s="6">
        <f t="shared" si="14"/>
        <v>0</v>
      </c>
    </row>
    <row r="43" spans="1:12" x14ac:dyDescent="0.2">
      <c r="A43" s="56"/>
      <c r="B43" s="59"/>
      <c r="C43" s="55">
        <v>0</v>
      </c>
      <c r="D43" s="55">
        <v>0</v>
      </c>
      <c r="E43" s="10">
        <f t="shared" si="10"/>
        <v>0</v>
      </c>
      <c r="F43" s="55"/>
      <c r="G43" s="10">
        <f t="shared" si="11"/>
        <v>0</v>
      </c>
      <c r="H43" s="55"/>
      <c r="I43" s="10">
        <f t="shared" si="12"/>
        <v>0</v>
      </c>
      <c r="J43" s="55"/>
      <c r="K43" s="10">
        <f t="shared" si="13"/>
        <v>0</v>
      </c>
      <c r="L43" s="6">
        <f t="shared" si="14"/>
        <v>0</v>
      </c>
    </row>
    <row r="44" spans="1:12" x14ac:dyDescent="0.2">
      <c r="A44" s="56"/>
      <c r="B44" s="59"/>
      <c r="C44" s="55"/>
      <c r="D44" s="55">
        <v>0</v>
      </c>
      <c r="E44" s="10">
        <f t="shared" si="10"/>
        <v>0</v>
      </c>
      <c r="F44" s="55"/>
      <c r="G44" s="10">
        <f t="shared" si="11"/>
        <v>0</v>
      </c>
      <c r="H44" s="55"/>
      <c r="I44" s="10">
        <f t="shared" si="12"/>
        <v>0</v>
      </c>
      <c r="J44" s="55"/>
      <c r="K44" s="10">
        <f t="shared" si="13"/>
        <v>0</v>
      </c>
      <c r="L44" s="6">
        <f t="shared" si="14"/>
        <v>0</v>
      </c>
    </row>
    <row r="45" spans="1:12" x14ac:dyDescent="0.2">
      <c r="A45" s="56"/>
      <c r="B45" s="55"/>
      <c r="C45" s="55"/>
      <c r="D45" s="55"/>
      <c r="E45" s="10">
        <f t="shared" si="10"/>
        <v>0</v>
      </c>
      <c r="F45" s="55"/>
      <c r="G45" s="10">
        <f t="shared" si="11"/>
        <v>0</v>
      </c>
      <c r="H45" s="55"/>
      <c r="I45" s="10">
        <f t="shared" si="12"/>
        <v>0</v>
      </c>
      <c r="J45" s="55"/>
      <c r="K45" s="10">
        <f t="shared" si="13"/>
        <v>0</v>
      </c>
      <c r="L45" s="6">
        <f t="shared" si="14"/>
        <v>0</v>
      </c>
    </row>
    <row r="46" spans="1:12" x14ac:dyDescent="0.2">
      <c r="A46" s="56"/>
      <c r="B46" s="55"/>
      <c r="C46" s="55"/>
      <c r="D46" s="55"/>
      <c r="E46" s="10">
        <f t="shared" si="10"/>
        <v>0</v>
      </c>
      <c r="F46" s="55"/>
      <c r="G46" s="10">
        <f t="shared" si="11"/>
        <v>0</v>
      </c>
      <c r="H46" s="55"/>
      <c r="I46" s="10">
        <f t="shared" si="12"/>
        <v>0</v>
      </c>
      <c r="J46" s="55"/>
      <c r="K46" s="10">
        <f t="shared" si="13"/>
        <v>0</v>
      </c>
      <c r="L46" s="6">
        <f t="shared" si="14"/>
        <v>0</v>
      </c>
    </row>
    <row r="47" spans="1:12" x14ac:dyDescent="0.2">
      <c r="A47" s="56"/>
      <c r="B47" s="55"/>
      <c r="C47" s="55"/>
      <c r="D47" s="55"/>
      <c r="E47" s="10">
        <f t="shared" si="10"/>
        <v>0</v>
      </c>
      <c r="F47" s="55"/>
      <c r="G47" s="10">
        <f t="shared" si="11"/>
        <v>0</v>
      </c>
      <c r="H47" s="55"/>
      <c r="I47" s="10">
        <f t="shared" si="12"/>
        <v>0</v>
      </c>
      <c r="J47" s="55"/>
      <c r="K47" s="10">
        <f t="shared" si="13"/>
        <v>0</v>
      </c>
      <c r="L47" s="6">
        <f t="shared" si="14"/>
        <v>0</v>
      </c>
    </row>
    <row r="48" spans="1:12" x14ac:dyDescent="0.2">
      <c r="A48" s="56"/>
      <c r="B48" s="55"/>
      <c r="C48" s="55"/>
      <c r="D48" s="55"/>
      <c r="E48" s="10">
        <f t="shared" si="10"/>
        <v>0</v>
      </c>
      <c r="F48" s="55"/>
      <c r="G48" s="10">
        <f t="shared" si="11"/>
        <v>0</v>
      </c>
      <c r="H48" s="55"/>
      <c r="I48" s="10">
        <f t="shared" si="12"/>
        <v>0</v>
      </c>
      <c r="J48" s="55"/>
      <c r="K48" s="10">
        <f t="shared" si="13"/>
        <v>0</v>
      </c>
      <c r="L48" s="6">
        <f t="shared" si="14"/>
        <v>0</v>
      </c>
    </row>
    <row r="49" spans="1:12" x14ac:dyDescent="0.2">
      <c r="A49" s="56"/>
      <c r="B49" s="55"/>
      <c r="C49" s="55"/>
      <c r="D49" s="55"/>
      <c r="E49" s="10">
        <f t="shared" si="10"/>
        <v>0</v>
      </c>
      <c r="F49" s="55"/>
      <c r="G49" s="10">
        <f t="shared" si="11"/>
        <v>0</v>
      </c>
      <c r="H49" s="55"/>
      <c r="I49" s="10">
        <f t="shared" si="12"/>
        <v>0</v>
      </c>
      <c r="J49" s="55"/>
      <c r="K49" s="10">
        <f t="shared" si="13"/>
        <v>0</v>
      </c>
      <c r="L49" s="6">
        <f t="shared" si="14"/>
        <v>0</v>
      </c>
    </row>
    <row r="50" spans="1:12" x14ac:dyDescent="0.2">
      <c r="A50" s="56"/>
      <c r="B50" s="55"/>
      <c r="C50" s="55"/>
      <c r="D50" s="55"/>
      <c r="E50" s="10">
        <f t="shared" si="10"/>
        <v>0</v>
      </c>
      <c r="F50" s="55"/>
      <c r="G50" s="10">
        <f t="shared" si="11"/>
        <v>0</v>
      </c>
      <c r="H50" s="55"/>
      <c r="I50" s="10">
        <f t="shared" si="12"/>
        <v>0</v>
      </c>
      <c r="J50" s="55"/>
      <c r="K50" s="10">
        <f t="shared" si="13"/>
        <v>0</v>
      </c>
      <c r="L50" s="6">
        <f t="shared" si="14"/>
        <v>0</v>
      </c>
    </row>
    <row r="51" spans="1:12" x14ac:dyDescent="0.2">
      <c r="A51" s="24"/>
      <c r="B51" s="5" t="s">
        <v>0</v>
      </c>
      <c r="C51" s="10"/>
      <c r="D51" s="10"/>
      <c r="E51" s="7">
        <f>SUM(E36:E50)</f>
        <v>0</v>
      </c>
      <c r="F51" s="10"/>
      <c r="G51" s="7">
        <f>SUM(G36:G50)</f>
        <v>0</v>
      </c>
      <c r="H51" s="10"/>
      <c r="I51" s="7">
        <f>SUM(I36:I50)</f>
        <v>0</v>
      </c>
      <c r="J51" s="10"/>
      <c r="K51" s="7">
        <f>SUM(K36:K50)</f>
        <v>0</v>
      </c>
      <c r="L51" s="7">
        <f>SUM(L36:L50)</f>
        <v>0</v>
      </c>
    </row>
  </sheetData>
  <phoneticPr fontId="0" type="noConversion"/>
  <printOptions horizontalCentered="1"/>
  <pageMargins left="0.34" right="0.75" top="0.48" bottom="0.64" header="0.27" footer="0.21"/>
  <pageSetup scale="89" orientation="landscape" horizontalDpi="180" verticalDpi="180" r:id="rId1"/>
  <headerFooter alignWithMargins="0">
    <oddFooter>Page &amp;P</oddFooter>
  </headerFooter>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Line="0" autoPict="0" macro="[0]!Nambi4">
                <anchor moveWithCells="1" sizeWithCells="1">
                  <from>
                    <xdr:col>1</xdr:col>
                    <xdr:colOff>438150</xdr:colOff>
                    <xdr:row>13</xdr:row>
                    <xdr:rowOff>38100</xdr:rowOff>
                  </from>
                  <to>
                    <xdr:col>1</xdr:col>
                    <xdr:colOff>1943100</xdr:colOff>
                    <xdr:row>14</xdr:row>
                    <xdr:rowOff>95250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L84"/>
  <sheetViews>
    <sheetView zoomScaleSheetLayoutView="75" workbookViewId="0"/>
  </sheetViews>
  <sheetFormatPr defaultColWidth="9.140625" defaultRowHeight="12.75" x14ac:dyDescent="0.2"/>
  <cols>
    <col min="1" max="1" width="6.85546875" style="8" customWidth="1"/>
    <col min="2" max="2" width="46" style="8" customWidth="1"/>
    <col min="3" max="3" width="9.85546875" style="8" customWidth="1"/>
    <col min="4" max="4" width="10.85546875" style="8" customWidth="1"/>
    <col min="5" max="5" width="11.5703125" style="8" customWidth="1"/>
    <col min="6" max="6" width="8.28515625" style="8" customWidth="1"/>
    <col min="7" max="7" width="12.42578125" style="8" customWidth="1"/>
    <col min="8" max="8" width="8.28515625" style="8" customWidth="1"/>
    <col min="9" max="9" width="11.5703125" style="8" customWidth="1"/>
    <col min="10" max="10" width="8.85546875" style="8" customWidth="1"/>
    <col min="11" max="11" width="12.85546875" style="8" customWidth="1"/>
    <col min="12" max="12" width="14.28515625" style="8" customWidth="1"/>
    <col min="13" max="16384" width="9.140625" style="8"/>
  </cols>
  <sheetData>
    <row r="1" spans="1:12" ht="15.75" x14ac:dyDescent="0.25">
      <c r="A1" s="11" t="s">
        <v>314</v>
      </c>
      <c r="B1" s="1"/>
      <c r="C1" s="1"/>
      <c r="D1" s="1"/>
      <c r="E1" s="1"/>
      <c r="F1" s="1"/>
      <c r="G1" s="1"/>
      <c r="H1" s="1"/>
      <c r="I1" s="1"/>
      <c r="J1" s="1"/>
      <c r="K1" s="1"/>
    </row>
    <row r="2" spans="1:12" x14ac:dyDescent="0.2">
      <c r="A2" s="3" t="s">
        <v>79</v>
      </c>
      <c r="B2" s="9"/>
      <c r="C2" s="9"/>
      <c r="D2" s="9"/>
      <c r="E2" s="9"/>
      <c r="F2" s="9"/>
      <c r="G2" s="9"/>
      <c r="H2" s="9"/>
      <c r="I2" s="9"/>
      <c r="J2" s="9"/>
      <c r="K2" s="9"/>
    </row>
    <row r="3" spans="1:12" x14ac:dyDescent="0.2">
      <c r="A3" s="3" t="s">
        <v>80</v>
      </c>
      <c r="B3" s="9"/>
      <c r="C3" s="9"/>
      <c r="D3" s="9"/>
      <c r="E3" s="9"/>
      <c r="F3" s="9"/>
      <c r="G3" s="9"/>
      <c r="H3" s="9"/>
      <c r="I3" s="9"/>
      <c r="J3" s="9"/>
      <c r="K3" s="9"/>
    </row>
    <row r="4" spans="1:12" ht="38.25" x14ac:dyDescent="0.2">
      <c r="A4" s="26" t="s">
        <v>28</v>
      </c>
      <c r="B4" s="25" t="s">
        <v>29</v>
      </c>
      <c r="C4" s="25" t="s">
        <v>19</v>
      </c>
      <c r="D4" s="26" t="s">
        <v>30</v>
      </c>
      <c r="E4" s="25" t="s">
        <v>21</v>
      </c>
      <c r="F4" s="26" t="s">
        <v>31</v>
      </c>
      <c r="G4" s="25" t="s">
        <v>21</v>
      </c>
      <c r="H4" s="26" t="s">
        <v>32</v>
      </c>
      <c r="I4" s="25" t="s">
        <v>21</v>
      </c>
      <c r="J4" s="26" t="s">
        <v>33</v>
      </c>
      <c r="K4" s="25" t="s">
        <v>21</v>
      </c>
      <c r="L4" s="26" t="s">
        <v>25</v>
      </c>
    </row>
    <row r="5" spans="1:12" s="116" customFormat="1" x14ac:dyDescent="0.2">
      <c r="A5" s="112">
        <v>1</v>
      </c>
      <c r="B5" s="121" t="s">
        <v>289</v>
      </c>
      <c r="C5" s="114">
        <v>12000</v>
      </c>
      <c r="D5" s="114">
        <v>3</v>
      </c>
      <c r="E5" s="115">
        <f t="shared" ref="E5:E11" si="0">$C5*D5</f>
        <v>36000</v>
      </c>
      <c r="F5" s="114">
        <v>3</v>
      </c>
      <c r="G5" s="115">
        <f t="shared" ref="G5:G11" si="1">$C5*F5</f>
        <v>36000</v>
      </c>
      <c r="H5" s="114">
        <v>3</v>
      </c>
      <c r="I5" s="115">
        <f t="shared" ref="I5:I11" si="2">$C5*H5</f>
        <v>36000</v>
      </c>
      <c r="J5" s="114">
        <v>3</v>
      </c>
      <c r="K5" s="115">
        <f t="shared" ref="K5:K11" si="3">$C5*J5</f>
        <v>36000</v>
      </c>
      <c r="L5" s="115">
        <f t="shared" ref="L5:L16" si="4">K5+I5+G5+E5</f>
        <v>144000</v>
      </c>
    </row>
    <row r="6" spans="1:12" s="116" customFormat="1" x14ac:dyDescent="0.2">
      <c r="A6" s="112">
        <v>2</v>
      </c>
      <c r="B6" s="113" t="s">
        <v>290</v>
      </c>
      <c r="C6" s="114">
        <v>7500</v>
      </c>
      <c r="D6" s="114">
        <v>1</v>
      </c>
      <c r="E6" s="115">
        <f t="shared" si="0"/>
        <v>7500</v>
      </c>
      <c r="F6" s="114">
        <v>1</v>
      </c>
      <c r="G6" s="115">
        <f t="shared" si="1"/>
        <v>7500</v>
      </c>
      <c r="H6" s="114">
        <v>1</v>
      </c>
      <c r="I6" s="115">
        <f t="shared" si="2"/>
        <v>7500</v>
      </c>
      <c r="J6" s="114">
        <v>1</v>
      </c>
      <c r="K6" s="115">
        <f t="shared" si="3"/>
        <v>7500</v>
      </c>
      <c r="L6" s="115">
        <f t="shared" si="4"/>
        <v>30000</v>
      </c>
    </row>
    <row r="7" spans="1:12" s="116" customFormat="1" x14ac:dyDescent="0.2">
      <c r="A7" s="112">
        <v>3</v>
      </c>
      <c r="B7" s="113" t="s">
        <v>316</v>
      </c>
      <c r="C7" s="114">
        <v>7500</v>
      </c>
      <c r="D7" s="114">
        <v>1</v>
      </c>
      <c r="E7" s="115">
        <f t="shared" si="0"/>
        <v>7500</v>
      </c>
      <c r="F7" s="114">
        <v>1</v>
      </c>
      <c r="G7" s="115">
        <f t="shared" si="1"/>
        <v>7500</v>
      </c>
      <c r="H7" s="114">
        <v>1</v>
      </c>
      <c r="I7" s="115">
        <f t="shared" si="2"/>
        <v>7500</v>
      </c>
      <c r="J7" s="114">
        <v>1</v>
      </c>
      <c r="K7" s="115">
        <f t="shared" si="3"/>
        <v>7500</v>
      </c>
      <c r="L7" s="115">
        <f t="shared" si="4"/>
        <v>30000</v>
      </c>
    </row>
    <row r="8" spans="1:12" s="116" customFormat="1" x14ac:dyDescent="0.2">
      <c r="A8" s="112">
        <v>4</v>
      </c>
      <c r="B8" s="113" t="s">
        <v>334</v>
      </c>
      <c r="C8" s="114">
        <v>6000</v>
      </c>
      <c r="D8" s="114">
        <v>2</v>
      </c>
      <c r="E8" s="115">
        <f t="shared" si="0"/>
        <v>12000</v>
      </c>
      <c r="F8" s="114">
        <v>2</v>
      </c>
      <c r="G8" s="115">
        <f t="shared" si="1"/>
        <v>12000</v>
      </c>
      <c r="H8" s="114">
        <v>2</v>
      </c>
      <c r="I8" s="115">
        <f t="shared" si="2"/>
        <v>12000</v>
      </c>
      <c r="J8" s="114">
        <v>2</v>
      </c>
      <c r="K8" s="115">
        <f t="shared" si="3"/>
        <v>12000</v>
      </c>
      <c r="L8" s="115">
        <f t="shared" si="4"/>
        <v>48000</v>
      </c>
    </row>
    <row r="9" spans="1:12" s="116" customFormat="1" x14ac:dyDescent="0.2">
      <c r="A9" s="112">
        <v>5</v>
      </c>
      <c r="B9" s="113" t="s">
        <v>291</v>
      </c>
      <c r="C9" s="114">
        <v>500</v>
      </c>
      <c r="D9" s="114">
        <v>3</v>
      </c>
      <c r="E9" s="115">
        <f t="shared" si="0"/>
        <v>1500</v>
      </c>
      <c r="F9" s="114">
        <v>3</v>
      </c>
      <c r="G9" s="115">
        <f t="shared" si="1"/>
        <v>1500</v>
      </c>
      <c r="H9" s="114">
        <v>3</v>
      </c>
      <c r="I9" s="115">
        <f t="shared" si="2"/>
        <v>1500</v>
      </c>
      <c r="J9" s="114">
        <v>3</v>
      </c>
      <c r="K9" s="115">
        <f t="shared" si="3"/>
        <v>1500</v>
      </c>
      <c r="L9" s="115">
        <f t="shared" si="4"/>
        <v>6000</v>
      </c>
    </row>
    <row r="10" spans="1:12" s="116" customFormat="1" x14ac:dyDescent="0.2">
      <c r="A10" s="112">
        <v>6</v>
      </c>
      <c r="B10" s="113" t="s">
        <v>337</v>
      </c>
      <c r="C10" s="114">
        <v>2000</v>
      </c>
      <c r="D10" s="114">
        <v>45</v>
      </c>
      <c r="E10" s="115">
        <f t="shared" si="0"/>
        <v>90000</v>
      </c>
      <c r="F10" s="114">
        <v>0</v>
      </c>
      <c r="G10" s="115">
        <f t="shared" si="1"/>
        <v>0</v>
      </c>
      <c r="H10" s="114">
        <v>0</v>
      </c>
      <c r="I10" s="115">
        <f t="shared" si="2"/>
        <v>0</v>
      </c>
      <c r="J10" s="114">
        <v>0</v>
      </c>
      <c r="K10" s="115">
        <f t="shared" si="3"/>
        <v>0</v>
      </c>
      <c r="L10" s="115">
        <f t="shared" si="4"/>
        <v>90000</v>
      </c>
    </row>
    <row r="11" spans="1:12" s="116" customFormat="1" x14ac:dyDescent="0.2">
      <c r="A11" s="112">
        <v>7</v>
      </c>
      <c r="B11" s="121"/>
      <c r="C11" s="114"/>
      <c r="D11" s="114"/>
      <c r="E11" s="115">
        <f t="shared" si="0"/>
        <v>0</v>
      </c>
      <c r="F11" s="114"/>
      <c r="G11" s="115">
        <f t="shared" si="1"/>
        <v>0</v>
      </c>
      <c r="H11" s="114"/>
      <c r="I11" s="115">
        <f t="shared" si="2"/>
        <v>0</v>
      </c>
      <c r="J11" s="114"/>
      <c r="K11" s="115">
        <f t="shared" si="3"/>
        <v>0</v>
      </c>
      <c r="L11" s="115">
        <f t="shared" si="4"/>
        <v>0</v>
      </c>
    </row>
    <row r="12" spans="1:12" s="116" customFormat="1" x14ac:dyDescent="0.2">
      <c r="A12" s="112">
        <v>8</v>
      </c>
      <c r="B12" s="113"/>
      <c r="C12" s="114"/>
      <c r="D12" s="114"/>
      <c r="E12" s="115">
        <f t="shared" ref="E12:E23" si="5">$C12*D12</f>
        <v>0</v>
      </c>
      <c r="F12" s="114"/>
      <c r="G12" s="115">
        <f t="shared" ref="G12:G23" si="6">$C12*F12</f>
        <v>0</v>
      </c>
      <c r="H12" s="114"/>
      <c r="I12" s="115">
        <f t="shared" ref="I12:I23" si="7">$C12*H12</f>
        <v>0</v>
      </c>
      <c r="J12" s="114"/>
      <c r="K12" s="115">
        <f t="shared" ref="K12:K23" si="8">$C12*J12</f>
        <v>0</v>
      </c>
      <c r="L12" s="115">
        <f t="shared" si="4"/>
        <v>0</v>
      </c>
    </row>
    <row r="13" spans="1:12" s="116" customFormat="1" x14ac:dyDescent="0.2">
      <c r="A13" s="112">
        <v>9</v>
      </c>
      <c r="B13" s="113"/>
      <c r="C13" s="114"/>
      <c r="D13" s="114"/>
      <c r="E13" s="115">
        <f>$C13*D13</f>
        <v>0</v>
      </c>
      <c r="F13" s="114"/>
      <c r="G13" s="115">
        <f>$C13*F13</f>
        <v>0</v>
      </c>
      <c r="H13" s="114"/>
      <c r="I13" s="115">
        <f>$C13*H13</f>
        <v>0</v>
      </c>
      <c r="J13" s="114"/>
      <c r="K13" s="115">
        <f>$C13*J13</f>
        <v>0</v>
      </c>
      <c r="L13" s="115">
        <f t="shared" si="4"/>
        <v>0</v>
      </c>
    </row>
    <row r="14" spans="1:12" s="116" customFormat="1" x14ac:dyDescent="0.2">
      <c r="A14" s="112">
        <v>10</v>
      </c>
      <c r="B14" s="121"/>
      <c r="C14" s="114"/>
      <c r="D14" s="114"/>
      <c r="E14" s="115">
        <f>$C14*D14</f>
        <v>0</v>
      </c>
      <c r="F14" s="114"/>
      <c r="G14" s="115">
        <f>$C14*F14</f>
        <v>0</v>
      </c>
      <c r="H14" s="114"/>
      <c r="I14" s="115">
        <f>$C14*H14</f>
        <v>0</v>
      </c>
      <c r="J14" s="114"/>
      <c r="K14" s="115">
        <f>$C14*J14</f>
        <v>0</v>
      </c>
      <c r="L14" s="115">
        <f t="shared" si="4"/>
        <v>0</v>
      </c>
    </row>
    <row r="15" spans="1:12" s="116" customFormat="1" x14ac:dyDescent="0.2">
      <c r="A15" s="112"/>
      <c r="B15" s="113"/>
      <c r="C15" s="114"/>
      <c r="D15" s="114"/>
      <c r="E15" s="115">
        <f>$C15*D15</f>
        <v>0</v>
      </c>
      <c r="F15" s="114"/>
      <c r="G15" s="115">
        <f>$C15*F15</f>
        <v>0</v>
      </c>
      <c r="H15" s="114"/>
      <c r="I15" s="115">
        <f>$C15*H15</f>
        <v>0</v>
      </c>
      <c r="J15" s="114"/>
      <c r="K15" s="115">
        <f>$C15*J15</f>
        <v>0</v>
      </c>
      <c r="L15" s="115">
        <f t="shared" si="4"/>
        <v>0</v>
      </c>
    </row>
    <row r="16" spans="1:12" s="116" customFormat="1" x14ac:dyDescent="0.2">
      <c r="A16" s="112"/>
      <c r="B16" s="121"/>
      <c r="C16" s="114"/>
      <c r="D16" s="114"/>
      <c r="E16" s="115">
        <f>$C16*D16</f>
        <v>0</v>
      </c>
      <c r="F16" s="114"/>
      <c r="G16" s="115">
        <f>$C16*F16</f>
        <v>0</v>
      </c>
      <c r="H16" s="114"/>
      <c r="I16" s="115">
        <f>$C16*H16</f>
        <v>0</v>
      </c>
      <c r="J16" s="114"/>
      <c r="K16" s="115">
        <f>$C16*J16</f>
        <v>0</v>
      </c>
      <c r="L16" s="115">
        <f t="shared" si="4"/>
        <v>0</v>
      </c>
    </row>
    <row r="17" spans="1:12" s="116" customFormat="1" x14ac:dyDescent="0.2">
      <c r="A17" s="112"/>
      <c r="B17" s="114"/>
      <c r="C17" s="114"/>
      <c r="D17" s="114">
        <v>0</v>
      </c>
      <c r="E17" s="115">
        <f t="shared" si="5"/>
        <v>0</v>
      </c>
      <c r="F17" s="114"/>
      <c r="G17" s="115">
        <f t="shared" si="6"/>
        <v>0</v>
      </c>
      <c r="H17" s="114"/>
      <c r="I17" s="115">
        <f t="shared" si="7"/>
        <v>0</v>
      </c>
      <c r="J17" s="114"/>
      <c r="K17" s="115">
        <f t="shared" si="8"/>
        <v>0</v>
      </c>
      <c r="L17" s="115">
        <f t="shared" ref="L17:L23" si="9">K17+I17+G17+E17</f>
        <v>0</v>
      </c>
    </row>
    <row r="18" spans="1:12" s="116" customFormat="1" x14ac:dyDescent="0.2">
      <c r="A18" s="112"/>
      <c r="B18" s="114"/>
      <c r="C18" s="114"/>
      <c r="D18" s="114">
        <v>0</v>
      </c>
      <c r="E18" s="115">
        <f t="shared" si="5"/>
        <v>0</v>
      </c>
      <c r="F18" s="114"/>
      <c r="G18" s="115">
        <f t="shared" si="6"/>
        <v>0</v>
      </c>
      <c r="H18" s="114"/>
      <c r="I18" s="115">
        <f t="shared" si="7"/>
        <v>0</v>
      </c>
      <c r="J18" s="114"/>
      <c r="K18" s="115">
        <f t="shared" si="8"/>
        <v>0</v>
      </c>
      <c r="L18" s="115">
        <f>K18+I18+G18+E18</f>
        <v>0</v>
      </c>
    </row>
    <row r="19" spans="1:12" s="116" customFormat="1" x14ac:dyDescent="0.2">
      <c r="A19" s="112"/>
      <c r="B19" s="114"/>
      <c r="C19" s="114"/>
      <c r="D19" s="114">
        <v>0</v>
      </c>
      <c r="E19" s="115">
        <f t="shared" si="5"/>
        <v>0</v>
      </c>
      <c r="F19" s="114"/>
      <c r="G19" s="115">
        <f t="shared" si="6"/>
        <v>0</v>
      </c>
      <c r="H19" s="114"/>
      <c r="I19" s="115">
        <f t="shared" si="7"/>
        <v>0</v>
      </c>
      <c r="J19" s="114"/>
      <c r="K19" s="115">
        <f t="shared" si="8"/>
        <v>0</v>
      </c>
      <c r="L19" s="115">
        <f>K19+I19+G19+E19</f>
        <v>0</v>
      </c>
    </row>
    <row r="20" spans="1:12" s="116" customFormat="1" x14ac:dyDescent="0.2">
      <c r="A20" s="112"/>
      <c r="B20" s="114"/>
      <c r="C20" s="114"/>
      <c r="D20" s="114">
        <v>0</v>
      </c>
      <c r="E20" s="115">
        <f t="shared" si="5"/>
        <v>0</v>
      </c>
      <c r="F20" s="114"/>
      <c r="G20" s="115">
        <f t="shared" si="6"/>
        <v>0</v>
      </c>
      <c r="H20" s="114"/>
      <c r="I20" s="115">
        <f t="shared" si="7"/>
        <v>0</v>
      </c>
      <c r="J20" s="114"/>
      <c r="K20" s="115">
        <f t="shared" si="8"/>
        <v>0</v>
      </c>
      <c r="L20" s="115">
        <f t="shared" si="9"/>
        <v>0</v>
      </c>
    </row>
    <row r="21" spans="1:12" s="116" customFormat="1" x14ac:dyDescent="0.2">
      <c r="A21" s="112"/>
      <c r="B21" s="114"/>
      <c r="C21" s="114"/>
      <c r="D21" s="114">
        <v>0</v>
      </c>
      <c r="E21" s="115">
        <f t="shared" si="5"/>
        <v>0</v>
      </c>
      <c r="F21" s="114"/>
      <c r="G21" s="115">
        <f t="shared" si="6"/>
        <v>0</v>
      </c>
      <c r="H21" s="114"/>
      <c r="I21" s="115">
        <f t="shared" si="7"/>
        <v>0</v>
      </c>
      <c r="J21" s="114"/>
      <c r="K21" s="115">
        <f t="shared" si="8"/>
        <v>0</v>
      </c>
      <c r="L21" s="115">
        <f t="shared" si="9"/>
        <v>0</v>
      </c>
    </row>
    <row r="22" spans="1:12" s="116" customFormat="1" x14ac:dyDescent="0.2">
      <c r="A22" s="112"/>
      <c r="B22" s="114"/>
      <c r="C22" s="114"/>
      <c r="D22" s="114">
        <v>0</v>
      </c>
      <c r="E22" s="115">
        <f t="shared" si="5"/>
        <v>0</v>
      </c>
      <c r="F22" s="114"/>
      <c r="G22" s="115">
        <f t="shared" si="6"/>
        <v>0</v>
      </c>
      <c r="H22" s="114"/>
      <c r="I22" s="115">
        <f t="shared" si="7"/>
        <v>0</v>
      </c>
      <c r="J22" s="114"/>
      <c r="K22" s="115">
        <f t="shared" si="8"/>
        <v>0</v>
      </c>
      <c r="L22" s="115">
        <f t="shared" si="9"/>
        <v>0</v>
      </c>
    </row>
    <row r="23" spans="1:12" s="116" customFormat="1" x14ac:dyDescent="0.2">
      <c r="A23" s="112"/>
      <c r="B23" s="114"/>
      <c r="C23" s="114"/>
      <c r="D23" s="114">
        <v>0</v>
      </c>
      <c r="E23" s="115">
        <f t="shared" si="5"/>
        <v>0</v>
      </c>
      <c r="F23" s="114"/>
      <c r="G23" s="115">
        <f t="shared" si="6"/>
        <v>0</v>
      </c>
      <c r="H23" s="114"/>
      <c r="I23" s="115">
        <f t="shared" si="7"/>
        <v>0</v>
      </c>
      <c r="J23" s="114"/>
      <c r="K23" s="115">
        <f t="shared" si="8"/>
        <v>0</v>
      </c>
      <c r="L23" s="115">
        <f t="shared" si="9"/>
        <v>0</v>
      </c>
    </row>
    <row r="24" spans="1:12" x14ac:dyDescent="0.2">
      <c r="A24" s="24"/>
      <c r="B24" s="5" t="s">
        <v>0</v>
      </c>
      <c r="C24" s="10"/>
      <c r="D24" s="10"/>
      <c r="E24" s="7">
        <f>SUM(E5:E23)</f>
        <v>154500</v>
      </c>
      <c r="F24" s="10"/>
      <c r="G24" s="7">
        <f>SUM(G5:G23)</f>
        <v>64500</v>
      </c>
      <c r="H24" s="10"/>
      <c r="I24" s="7">
        <f>SUM(I5:I23)</f>
        <v>64500</v>
      </c>
      <c r="J24" s="10"/>
      <c r="K24" s="7">
        <f>SUM(K5:K23)</f>
        <v>64500</v>
      </c>
      <c r="L24" s="7">
        <f>SUM(L5:L23)</f>
        <v>348000</v>
      </c>
    </row>
    <row r="25" spans="1:12" ht="13.5" thickBot="1" x14ac:dyDescent="0.25"/>
    <row r="26" spans="1:12" ht="15.75" x14ac:dyDescent="0.25">
      <c r="A26" s="93" t="s">
        <v>314</v>
      </c>
      <c r="B26" s="94"/>
      <c r="C26" s="94"/>
      <c r="D26" s="94"/>
      <c r="E26" s="94"/>
      <c r="F26" s="94"/>
      <c r="G26" s="94"/>
      <c r="H26" s="94"/>
      <c r="I26" s="94"/>
      <c r="J26" s="94"/>
      <c r="K26" s="94"/>
      <c r="L26" s="95"/>
    </row>
    <row r="27" spans="1:12" x14ac:dyDescent="0.2">
      <c r="A27" s="96" t="s">
        <v>81</v>
      </c>
      <c r="B27" s="17"/>
      <c r="C27" s="17"/>
      <c r="D27" s="17"/>
      <c r="E27" s="17"/>
      <c r="F27" s="17"/>
      <c r="G27" s="17"/>
      <c r="H27" s="17"/>
      <c r="I27" s="17"/>
      <c r="J27" s="17"/>
      <c r="K27" s="17"/>
      <c r="L27" s="97"/>
    </row>
    <row r="28" spans="1:12" x14ac:dyDescent="0.2">
      <c r="A28" s="96" t="s">
        <v>82</v>
      </c>
      <c r="B28" s="17"/>
      <c r="C28" s="17"/>
      <c r="D28" s="17"/>
      <c r="E28" s="17"/>
      <c r="F28" s="17"/>
      <c r="G28" s="17"/>
      <c r="H28" s="17"/>
      <c r="I28" s="17"/>
      <c r="J28" s="17"/>
      <c r="K28" s="17"/>
      <c r="L28" s="97"/>
    </row>
    <row r="29" spans="1:12" ht="38.25" x14ac:dyDescent="0.2">
      <c r="A29" s="98" t="s">
        <v>28</v>
      </c>
      <c r="B29" s="25" t="s">
        <v>29</v>
      </c>
      <c r="C29" s="25" t="s">
        <v>19</v>
      </c>
      <c r="D29" s="26" t="s">
        <v>30</v>
      </c>
      <c r="E29" s="25" t="s">
        <v>21</v>
      </c>
      <c r="F29" s="26" t="s">
        <v>31</v>
      </c>
      <c r="G29" s="25" t="s">
        <v>21</v>
      </c>
      <c r="H29" s="26" t="s">
        <v>32</v>
      </c>
      <c r="I29" s="25" t="s">
        <v>21</v>
      </c>
      <c r="J29" s="26" t="s">
        <v>33</v>
      </c>
      <c r="K29" s="25" t="s">
        <v>21</v>
      </c>
      <c r="L29" s="99" t="s">
        <v>25</v>
      </c>
    </row>
    <row r="30" spans="1:12" x14ac:dyDescent="0.2">
      <c r="A30" s="100">
        <v>1</v>
      </c>
      <c r="B30" s="57" t="s">
        <v>292</v>
      </c>
      <c r="C30" s="55">
        <v>20000</v>
      </c>
      <c r="D30" s="55">
        <v>3</v>
      </c>
      <c r="E30" s="10">
        <f>$C30*D30</f>
        <v>60000</v>
      </c>
      <c r="F30" s="55">
        <v>3</v>
      </c>
      <c r="G30" s="10">
        <f>$C30*F30</f>
        <v>60000</v>
      </c>
      <c r="H30" s="55">
        <v>3</v>
      </c>
      <c r="I30" s="10">
        <f>$C30*H30</f>
        <v>60000</v>
      </c>
      <c r="J30" s="55">
        <v>3</v>
      </c>
      <c r="K30" s="10">
        <f>$C30*J30</f>
        <v>60000</v>
      </c>
      <c r="L30" s="101">
        <f>K30+I30+G30+E30</f>
        <v>240000</v>
      </c>
    </row>
    <row r="31" spans="1:12" x14ac:dyDescent="0.2">
      <c r="A31" s="100">
        <v>2</v>
      </c>
      <c r="B31" s="57"/>
      <c r="C31" s="55"/>
      <c r="D31" s="55"/>
      <c r="E31" s="10">
        <f>$C31*D31</f>
        <v>0</v>
      </c>
      <c r="F31" s="55"/>
      <c r="G31" s="10">
        <f>$C31*F31</f>
        <v>0</v>
      </c>
      <c r="H31" s="55"/>
      <c r="I31" s="10">
        <f>$C31*H31</f>
        <v>0</v>
      </c>
      <c r="J31" s="55"/>
      <c r="K31" s="10">
        <f>$C31*J31</f>
        <v>0</v>
      </c>
      <c r="L31" s="101">
        <f>K31+I31+G31+E31</f>
        <v>0</v>
      </c>
    </row>
    <row r="32" spans="1:12" x14ac:dyDescent="0.2">
      <c r="A32" s="100"/>
      <c r="B32" s="59"/>
      <c r="C32" s="55">
        <v>0</v>
      </c>
      <c r="D32" s="55">
        <v>0</v>
      </c>
      <c r="E32" s="10">
        <f t="shared" ref="E32:E42" si="10">$C32*D32</f>
        <v>0</v>
      </c>
      <c r="F32" s="55">
        <v>0</v>
      </c>
      <c r="G32" s="10">
        <f t="shared" ref="G32:G42" si="11">$C32*F32</f>
        <v>0</v>
      </c>
      <c r="H32" s="55"/>
      <c r="I32" s="10">
        <f t="shared" ref="I32:I42" si="12">$C32*H32</f>
        <v>0</v>
      </c>
      <c r="J32" s="55"/>
      <c r="K32" s="10">
        <f t="shared" ref="K32:K42" si="13">$C32*J32</f>
        <v>0</v>
      </c>
      <c r="L32" s="101">
        <f t="shared" ref="L32:L42" si="14">K32+I32+G32+E32</f>
        <v>0</v>
      </c>
    </row>
    <row r="33" spans="1:12" x14ac:dyDescent="0.2">
      <c r="A33" s="100"/>
      <c r="B33" s="57"/>
      <c r="C33" s="55">
        <v>0</v>
      </c>
      <c r="D33" s="55">
        <v>0</v>
      </c>
      <c r="E33" s="10">
        <f t="shared" si="10"/>
        <v>0</v>
      </c>
      <c r="F33" s="55">
        <v>0</v>
      </c>
      <c r="G33" s="10">
        <f t="shared" si="11"/>
        <v>0</v>
      </c>
      <c r="H33" s="55"/>
      <c r="I33" s="10">
        <f t="shared" si="12"/>
        <v>0</v>
      </c>
      <c r="J33" s="55"/>
      <c r="K33" s="10">
        <f t="shared" si="13"/>
        <v>0</v>
      </c>
      <c r="L33" s="101">
        <f t="shared" si="14"/>
        <v>0</v>
      </c>
    </row>
    <row r="34" spans="1:12" x14ac:dyDescent="0.2">
      <c r="A34" s="100"/>
      <c r="B34" s="59"/>
      <c r="C34" s="55">
        <v>0</v>
      </c>
      <c r="D34" s="55">
        <v>0</v>
      </c>
      <c r="E34" s="10">
        <f t="shared" si="10"/>
        <v>0</v>
      </c>
      <c r="F34" s="55">
        <v>0</v>
      </c>
      <c r="G34" s="10">
        <f t="shared" si="11"/>
        <v>0</v>
      </c>
      <c r="H34" s="55"/>
      <c r="I34" s="10">
        <f t="shared" si="12"/>
        <v>0</v>
      </c>
      <c r="J34" s="55"/>
      <c r="K34" s="10">
        <f t="shared" si="13"/>
        <v>0</v>
      </c>
      <c r="L34" s="101">
        <f t="shared" si="14"/>
        <v>0</v>
      </c>
    </row>
    <row r="35" spans="1:12" x14ac:dyDescent="0.2">
      <c r="A35" s="100"/>
      <c r="B35" s="59"/>
      <c r="C35" s="55">
        <v>0</v>
      </c>
      <c r="D35" s="55">
        <v>0</v>
      </c>
      <c r="E35" s="10">
        <f t="shared" si="10"/>
        <v>0</v>
      </c>
      <c r="F35" s="55">
        <v>0</v>
      </c>
      <c r="G35" s="10">
        <f t="shared" si="11"/>
        <v>0</v>
      </c>
      <c r="H35" s="55"/>
      <c r="I35" s="10">
        <f t="shared" si="12"/>
        <v>0</v>
      </c>
      <c r="J35" s="55"/>
      <c r="K35" s="10">
        <f t="shared" si="13"/>
        <v>0</v>
      </c>
      <c r="L35" s="101">
        <f t="shared" si="14"/>
        <v>0</v>
      </c>
    </row>
    <row r="36" spans="1:12" x14ac:dyDescent="0.2">
      <c r="A36" s="100"/>
      <c r="B36" s="55"/>
      <c r="C36" s="55">
        <v>0</v>
      </c>
      <c r="D36" s="55">
        <v>0</v>
      </c>
      <c r="E36" s="10">
        <f t="shared" si="10"/>
        <v>0</v>
      </c>
      <c r="F36" s="55">
        <v>0</v>
      </c>
      <c r="G36" s="10">
        <f t="shared" si="11"/>
        <v>0</v>
      </c>
      <c r="H36" s="55"/>
      <c r="I36" s="10">
        <f t="shared" si="12"/>
        <v>0</v>
      </c>
      <c r="J36" s="55"/>
      <c r="K36" s="10">
        <f t="shared" si="13"/>
        <v>0</v>
      </c>
      <c r="L36" s="101">
        <f t="shared" si="14"/>
        <v>0</v>
      </c>
    </row>
    <row r="37" spans="1:12" x14ac:dyDescent="0.2">
      <c r="A37" s="100"/>
      <c r="B37" s="55"/>
      <c r="C37" s="55"/>
      <c r="D37" s="55">
        <v>0</v>
      </c>
      <c r="E37" s="10">
        <f t="shared" si="10"/>
        <v>0</v>
      </c>
      <c r="F37" s="55"/>
      <c r="G37" s="10">
        <f t="shared" si="11"/>
        <v>0</v>
      </c>
      <c r="H37" s="55"/>
      <c r="I37" s="10">
        <f t="shared" si="12"/>
        <v>0</v>
      </c>
      <c r="J37" s="55"/>
      <c r="K37" s="10">
        <f t="shared" si="13"/>
        <v>0</v>
      </c>
      <c r="L37" s="101">
        <f t="shared" si="14"/>
        <v>0</v>
      </c>
    </row>
    <row r="38" spans="1:12" x14ac:dyDescent="0.2">
      <c r="A38" s="100"/>
      <c r="B38" s="55"/>
      <c r="C38" s="55"/>
      <c r="D38" s="55">
        <v>0</v>
      </c>
      <c r="E38" s="10">
        <f t="shared" si="10"/>
        <v>0</v>
      </c>
      <c r="F38" s="55"/>
      <c r="G38" s="10">
        <f t="shared" si="11"/>
        <v>0</v>
      </c>
      <c r="H38" s="55"/>
      <c r="I38" s="10">
        <f t="shared" si="12"/>
        <v>0</v>
      </c>
      <c r="J38" s="55"/>
      <c r="K38" s="10">
        <f t="shared" si="13"/>
        <v>0</v>
      </c>
      <c r="L38" s="101">
        <f t="shared" si="14"/>
        <v>0</v>
      </c>
    </row>
    <row r="39" spans="1:12" x14ac:dyDescent="0.2">
      <c r="A39" s="100"/>
      <c r="B39" s="55"/>
      <c r="C39" s="55"/>
      <c r="D39" s="55">
        <v>0</v>
      </c>
      <c r="E39" s="10">
        <f t="shared" si="10"/>
        <v>0</v>
      </c>
      <c r="F39" s="55"/>
      <c r="G39" s="10">
        <f t="shared" si="11"/>
        <v>0</v>
      </c>
      <c r="H39" s="55"/>
      <c r="I39" s="10">
        <f t="shared" si="12"/>
        <v>0</v>
      </c>
      <c r="J39" s="55"/>
      <c r="K39" s="10">
        <f t="shared" si="13"/>
        <v>0</v>
      </c>
      <c r="L39" s="101">
        <f t="shared" si="14"/>
        <v>0</v>
      </c>
    </row>
    <row r="40" spans="1:12" x14ac:dyDescent="0.2">
      <c r="A40" s="100"/>
      <c r="B40" s="55"/>
      <c r="C40" s="55"/>
      <c r="D40" s="55">
        <v>0</v>
      </c>
      <c r="E40" s="10">
        <f t="shared" si="10"/>
        <v>0</v>
      </c>
      <c r="F40" s="55"/>
      <c r="G40" s="10">
        <f t="shared" si="11"/>
        <v>0</v>
      </c>
      <c r="H40" s="55"/>
      <c r="I40" s="10">
        <f t="shared" si="12"/>
        <v>0</v>
      </c>
      <c r="J40" s="55"/>
      <c r="K40" s="10">
        <f t="shared" si="13"/>
        <v>0</v>
      </c>
      <c r="L40" s="101">
        <f t="shared" si="14"/>
        <v>0</v>
      </c>
    </row>
    <row r="41" spans="1:12" x14ac:dyDescent="0.2">
      <c r="A41" s="100"/>
      <c r="B41" s="55"/>
      <c r="C41" s="55"/>
      <c r="D41" s="55">
        <v>0</v>
      </c>
      <c r="E41" s="10">
        <f t="shared" si="10"/>
        <v>0</v>
      </c>
      <c r="F41" s="55"/>
      <c r="G41" s="10">
        <f t="shared" si="11"/>
        <v>0</v>
      </c>
      <c r="H41" s="55"/>
      <c r="I41" s="10">
        <f t="shared" si="12"/>
        <v>0</v>
      </c>
      <c r="J41" s="55"/>
      <c r="K41" s="10">
        <f t="shared" si="13"/>
        <v>0</v>
      </c>
      <c r="L41" s="101">
        <f t="shared" si="14"/>
        <v>0</v>
      </c>
    </row>
    <row r="42" spans="1:12" x14ac:dyDescent="0.2">
      <c r="A42" s="100"/>
      <c r="B42" s="55"/>
      <c r="C42" s="55"/>
      <c r="D42" s="55">
        <v>0</v>
      </c>
      <c r="E42" s="10">
        <f t="shared" si="10"/>
        <v>0</v>
      </c>
      <c r="F42" s="55"/>
      <c r="G42" s="10">
        <f t="shared" si="11"/>
        <v>0</v>
      </c>
      <c r="H42" s="55"/>
      <c r="I42" s="10">
        <f t="shared" si="12"/>
        <v>0</v>
      </c>
      <c r="J42" s="55"/>
      <c r="K42" s="10">
        <f t="shared" si="13"/>
        <v>0</v>
      </c>
      <c r="L42" s="101">
        <f t="shared" si="14"/>
        <v>0</v>
      </c>
    </row>
    <row r="43" spans="1:12" x14ac:dyDescent="0.2">
      <c r="A43" s="107"/>
      <c r="B43" s="5" t="s">
        <v>0</v>
      </c>
      <c r="C43" s="10"/>
      <c r="D43" s="10"/>
      <c r="E43" s="7">
        <f>SUM(E30:E42)</f>
        <v>60000</v>
      </c>
      <c r="F43" s="10"/>
      <c r="G43" s="7">
        <f>SUM(G30:G42)</f>
        <v>60000</v>
      </c>
      <c r="H43" s="10"/>
      <c r="I43" s="7">
        <f>SUM(I30:I42)</f>
        <v>60000</v>
      </c>
      <c r="J43" s="10"/>
      <c r="K43" s="7">
        <f>SUM(K30:K42)</f>
        <v>60000</v>
      </c>
      <c r="L43" s="108">
        <f>SUM(L30:L42)</f>
        <v>240000</v>
      </c>
    </row>
    <row r="44" spans="1:12" ht="13.5" thickBot="1" x14ac:dyDescent="0.25">
      <c r="A44" s="109"/>
      <c r="B44" s="110"/>
      <c r="C44" s="110"/>
      <c r="D44" s="110"/>
      <c r="E44" s="110"/>
      <c r="F44" s="110"/>
      <c r="G44" s="110"/>
      <c r="H44" s="110"/>
      <c r="I44" s="110"/>
      <c r="J44" s="110"/>
      <c r="K44" s="110"/>
      <c r="L44" s="111"/>
    </row>
    <row r="45" spans="1:12" ht="13.5" thickBot="1" x14ac:dyDescent="0.25"/>
    <row r="46" spans="1:12" ht="15.75" x14ac:dyDescent="0.25">
      <c r="A46" s="93" t="s">
        <v>314</v>
      </c>
      <c r="B46" s="94"/>
      <c r="C46" s="94"/>
      <c r="D46" s="94"/>
      <c r="E46" s="94"/>
      <c r="F46" s="94"/>
      <c r="G46" s="94"/>
      <c r="H46" s="94"/>
      <c r="I46" s="94"/>
      <c r="J46" s="94"/>
      <c r="K46" s="94"/>
      <c r="L46" s="95"/>
    </row>
    <row r="47" spans="1:12" x14ac:dyDescent="0.2">
      <c r="A47" s="96" t="s">
        <v>83</v>
      </c>
      <c r="B47" s="17"/>
      <c r="C47" s="17"/>
      <c r="D47" s="17"/>
      <c r="E47" s="17"/>
      <c r="F47" s="17"/>
      <c r="G47" s="17"/>
      <c r="H47" s="17"/>
      <c r="I47" s="17"/>
      <c r="J47" s="17"/>
      <c r="K47" s="17"/>
      <c r="L47" s="97"/>
    </row>
    <row r="48" spans="1:12" x14ac:dyDescent="0.2">
      <c r="A48" s="96" t="s">
        <v>84</v>
      </c>
      <c r="B48" s="17"/>
      <c r="C48" s="17"/>
      <c r="D48" s="17"/>
      <c r="E48" s="17"/>
      <c r="F48" s="17"/>
      <c r="G48" s="17"/>
      <c r="H48" s="17"/>
      <c r="I48" s="17"/>
      <c r="J48" s="17"/>
      <c r="K48" s="17"/>
      <c r="L48" s="97"/>
    </row>
    <row r="49" spans="1:12" ht="38.25" x14ac:dyDescent="0.2">
      <c r="A49" s="98" t="s">
        <v>28</v>
      </c>
      <c r="B49" s="25" t="s">
        <v>29</v>
      </c>
      <c r="C49" s="25" t="s">
        <v>19</v>
      </c>
      <c r="D49" s="26" t="s">
        <v>30</v>
      </c>
      <c r="E49" s="25" t="s">
        <v>21</v>
      </c>
      <c r="F49" s="26" t="s">
        <v>31</v>
      </c>
      <c r="G49" s="25" t="s">
        <v>21</v>
      </c>
      <c r="H49" s="26" t="s">
        <v>32</v>
      </c>
      <c r="I49" s="25" t="s">
        <v>21</v>
      </c>
      <c r="J49" s="26" t="s">
        <v>33</v>
      </c>
      <c r="K49" s="25" t="s">
        <v>21</v>
      </c>
      <c r="L49" s="99" t="s">
        <v>25</v>
      </c>
    </row>
    <row r="50" spans="1:12" x14ac:dyDescent="0.2">
      <c r="A50" s="100"/>
      <c r="B50" s="57" t="s">
        <v>293</v>
      </c>
      <c r="C50" s="55">
        <v>800</v>
      </c>
      <c r="D50" s="55">
        <v>3</v>
      </c>
      <c r="E50" s="10">
        <f>$C50*D50</f>
        <v>2400</v>
      </c>
      <c r="F50" s="55">
        <v>3</v>
      </c>
      <c r="G50" s="10">
        <f>$C50*F50</f>
        <v>2400</v>
      </c>
      <c r="H50" s="55">
        <v>3</v>
      </c>
      <c r="I50" s="10">
        <f>$C50*H50</f>
        <v>2400</v>
      </c>
      <c r="J50" s="55">
        <v>3</v>
      </c>
      <c r="K50" s="10">
        <f>$C50*J50</f>
        <v>2400</v>
      </c>
      <c r="L50" s="101">
        <f>K50+I50+G50+E50</f>
        <v>9600</v>
      </c>
    </row>
    <row r="51" spans="1:12" x14ac:dyDescent="0.2">
      <c r="A51" s="100"/>
      <c r="B51" s="59" t="s">
        <v>294</v>
      </c>
      <c r="C51" s="55">
        <v>800</v>
      </c>
      <c r="D51" s="55">
        <v>3</v>
      </c>
      <c r="E51" s="10">
        <f t="shared" ref="E51:E62" si="15">$C51*D51</f>
        <v>2400</v>
      </c>
      <c r="F51" s="55">
        <v>3</v>
      </c>
      <c r="G51" s="10">
        <f t="shared" ref="G51:G62" si="16">$C51*F51</f>
        <v>2400</v>
      </c>
      <c r="H51" s="55">
        <v>3</v>
      </c>
      <c r="I51" s="10">
        <f t="shared" ref="I51:I62" si="17">$C51*H51</f>
        <v>2400</v>
      </c>
      <c r="J51" s="55">
        <v>3</v>
      </c>
      <c r="K51" s="10">
        <f t="shared" ref="K51:K62" si="18">$C51*J51</f>
        <v>2400</v>
      </c>
      <c r="L51" s="101">
        <f t="shared" ref="L51:L62" si="19">K51+I51+G51+E51</f>
        <v>9600</v>
      </c>
    </row>
    <row r="52" spans="1:12" x14ac:dyDescent="0.2">
      <c r="A52" s="100"/>
      <c r="B52" s="59" t="s">
        <v>335</v>
      </c>
      <c r="C52" s="55">
        <v>400</v>
      </c>
      <c r="D52" s="55">
        <v>3</v>
      </c>
      <c r="E52" s="10">
        <f t="shared" si="15"/>
        <v>1200</v>
      </c>
      <c r="F52" s="55">
        <v>3</v>
      </c>
      <c r="G52" s="10">
        <f t="shared" si="16"/>
        <v>1200</v>
      </c>
      <c r="H52" s="55">
        <v>3</v>
      </c>
      <c r="I52" s="10">
        <f t="shared" si="17"/>
        <v>1200</v>
      </c>
      <c r="J52" s="55">
        <v>3</v>
      </c>
      <c r="K52" s="10">
        <f t="shared" si="18"/>
        <v>1200</v>
      </c>
      <c r="L52" s="101">
        <f t="shared" si="19"/>
        <v>4800</v>
      </c>
    </row>
    <row r="53" spans="1:12" x14ac:dyDescent="0.2">
      <c r="A53" s="100"/>
      <c r="B53" s="59" t="s">
        <v>317</v>
      </c>
      <c r="C53" s="55">
        <v>160</v>
      </c>
      <c r="D53" s="55">
        <v>3</v>
      </c>
      <c r="E53" s="10">
        <f t="shared" si="15"/>
        <v>480</v>
      </c>
      <c r="F53" s="55">
        <v>3</v>
      </c>
      <c r="G53" s="10">
        <f t="shared" si="16"/>
        <v>480</v>
      </c>
      <c r="H53" s="55">
        <v>3</v>
      </c>
      <c r="I53" s="10">
        <f t="shared" si="17"/>
        <v>480</v>
      </c>
      <c r="J53" s="55">
        <v>3</v>
      </c>
      <c r="K53" s="10">
        <f t="shared" si="18"/>
        <v>480</v>
      </c>
      <c r="L53" s="101">
        <f t="shared" si="19"/>
        <v>1920</v>
      </c>
    </row>
    <row r="54" spans="1:12" x14ac:dyDescent="0.2">
      <c r="A54" s="100"/>
      <c r="B54" s="59"/>
      <c r="C54" s="55"/>
      <c r="D54" s="55">
        <v>0</v>
      </c>
      <c r="E54" s="10">
        <f t="shared" si="15"/>
        <v>0</v>
      </c>
      <c r="F54" s="55">
        <v>0</v>
      </c>
      <c r="G54" s="10">
        <f t="shared" si="16"/>
        <v>0</v>
      </c>
      <c r="H54" s="55">
        <v>0</v>
      </c>
      <c r="I54" s="10">
        <f t="shared" si="17"/>
        <v>0</v>
      </c>
      <c r="J54" s="55">
        <v>0</v>
      </c>
      <c r="K54" s="10">
        <f t="shared" si="18"/>
        <v>0</v>
      </c>
      <c r="L54" s="101">
        <f t="shared" si="19"/>
        <v>0</v>
      </c>
    </row>
    <row r="55" spans="1:12" x14ac:dyDescent="0.2">
      <c r="A55" s="100"/>
      <c r="B55" s="59"/>
      <c r="C55" s="55"/>
      <c r="D55" s="55"/>
      <c r="E55" s="10">
        <f t="shared" si="15"/>
        <v>0</v>
      </c>
      <c r="F55" s="55"/>
      <c r="G55" s="10">
        <f t="shared" si="16"/>
        <v>0</v>
      </c>
      <c r="H55" s="55"/>
      <c r="I55" s="10">
        <f t="shared" si="17"/>
        <v>0</v>
      </c>
      <c r="J55" s="55"/>
      <c r="K55" s="10">
        <f t="shared" si="18"/>
        <v>0</v>
      </c>
      <c r="L55" s="101">
        <f t="shared" si="19"/>
        <v>0</v>
      </c>
    </row>
    <row r="56" spans="1:12" x14ac:dyDescent="0.2">
      <c r="A56" s="100"/>
      <c r="B56" s="59"/>
      <c r="C56" s="55"/>
      <c r="D56" s="55"/>
      <c r="E56" s="10">
        <f t="shared" si="15"/>
        <v>0</v>
      </c>
      <c r="F56" s="55"/>
      <c r="G56" s="10">
        <f t="shared" si="16"/>
        <v>0</v>
      </c>
      <c r="H56" s="55"/>
      <c r="I56" s="10">
        <f t="shared" si="17"/>
        <v>0</v>
      </c>
      <c r="J56" s="55"/>
      <c r="K56" s="10">
        <f t="shared" si="18"/>
        <v>0</v>
      </c>
      <c r="L56" s="101">
        <f t="shared" si="19"/>
        <v>0</v>
      </c>
    </row>
    <row r="57" spans="1:12" x14ac:dyDescent="0.2">
      <c r="A57" s="100"/>
      <c r="B57" s="59"/>
      <c r="C57" s="55"/>
      <c r="D57" s="55"/>
      <c r="E57" s="10">
        <f t="shared" si="15"/>
        <v>0</v>
      </c>
      <c r="F57" s="55"/>
      <c r="G57" s="10">
        <f t="shared" si="16"/>
        <v>0</v>
      </c>
      <c r="H57" s="55"/>
      <c r="I57" s="10">
        <f t="shared" si="17"/>
        <v>0</v>
      </c>
      <c r="J57" s="55"/>
      <c r="K57" s="10">
        <f t="shared" si="18"/>
        <v>0</v>
      </c>
      <c r="L57" s="101">
        <f>K57+I57+G57+E57</f>
        <v>0</v>
      </c>
    </row>
    <row r="58" spans="1:12" x14ac:dyDescent="0.2">
      <c r="A58" s="100"/>
      <c r="B58" s="59"/>
      <c r="C58" s="55"/>
      <c r="D58" s="55"/>
      <c r="E58" s="10">
        <f t="shared" si="15"/>
        <v>0</v>
      </c>
      <c r="F58" s="55"/>
      <c r="G58" s="10">
        <f t="shared" si="16"/>
        <v>0</v>
      </c>
      <c r="H58" s="55"/>
      <c r="I58" s="10">
        <f t="shared" si="17"/>
        <v>0</v>
      </c>
      <c r="J58" s="55"/>
      <c r="K58" s="10">
        <f t="shared" si="18"/>
        <v>0</v>
      </c>
      <c r="L58" s="101">
        <f>K58+I58+G58+E58</f>
        <v>0</v>
      </c>
    </row>
    <row r="59" spans="1:12" x14ac:dyDescent="0.2">
      <c r="A59" s="100"/>
      <c r="B59" s="55"/>
      <c r="C59" s="55"/>
      <c r="D59" s="55">
        <v>0</v>
      </c>
      <c r="E59" s="10">
        <f t="shared" si="15"/>
        <v>0</v>
      </c>
      <c r="F59" s="55"/>
      <c r="G59" s="10">
        <f t="shared" si="16"/>
        <v>0</v>
      </c>
      <c r="H59" s="55"/>
      <c r="I59" s="10">
        <f t="shared" si="17"/>
        <v>0</v>
      </c>
      <c r="J59" s="55"/>
      <c r="K59" s="10">
        <f t="shared" si="18"/>
        <v>0</v>
      </c>
      <c r="L59" s="101">
        <f t="shared" si="19"/>
        <v>0</v>
      </c>
    </row>
    <row r="60" spans="1:12" x14ac:dyDescent="0.2">
      <c r="A60" s="100"/>
      <c r="B60" s="55"/>
      <c r="C60" s="55"/>
      <c r="D60" s="55">
        <v>0</v>
      </c>
      <c r="E60" s="10">
        <f t="shared" si="15"/>
        <v>0</v>
      </c>
      <c r="F60" s="55"/>
      <c r="G60" s="10">
        <f t="shared" si="16"/>
        <v>0</v>
      </c>
      <c r="H60" s="55"/>
      <c r="I60" s="10">
        <f t="shared" si="17"/>
        <v>0</v>
      </c>
      <c r="J60" s="55"/>
      <c r="K60" s="10">
        <f t="shared" si="18"/>
        <v>0</v>
      </c>
      <c r="L60" s="101">
        <f t="shared" si="19"/>
        <v>0</v>
      </c>
    </row>
    <row r="61" spans="1:12" x14ac:dyDescent="0.2">
      <c r="A61" s="100"/>
      <c r="B61" s="55"/>
      <c r="C61" s="55"/>
      <c r="D61" s="55">
        <v>0</v>
      </c>
      <c r="E61" s="10">
        <f t="shared" si="15"/>
        <v>0</v>
      </c>
      <c r="F61" s="55"/>
      <c r="G61" s="10">
        <f t="shared" si="16"/>
        <v>0</v>
      </c>
      <c r="H61" s="55"/>
      <c r="I61" s="10">
        <f t="shared" si="17"/>
        <v>0</v>
      </c>
      <c r="J61" s="55"/>
      <c r="K61" s="10">
        <f t="shared" si="18"/>
        <v>0</v>
      </c>
      <c r="L61" s="101">
        <f t="shared" si="19"/>
        <v>0</v>
      </c>
    </row>
    <row r="62" spans="1:12" x14ac:dyDescent="0.2">
      <c r="A62" s="100"/>
      <c r="B62" s="55"/>
      <c r="C62" s="55"/>
      <c r="D62" s="55">
        <v>0</v>
      </c>
      <c r="E62" s="10">
        <f t="shared" si="15"/>
        <v>0</v>
      </c>
      <c r="F62" s="55"/>
      <c r="G62" s="10">
        <f t="shared" si="16"/>
        <v>0</v>
      </c>
      <c r="H62" s="55"/>
      <c r="I62" s="10">
        <f t="shared" si="17"/>
        <v>0</v>
      </c>
      <c r="J62" s="55"/>
      <c r="K62" s="10">
        <f t="shared" si="18"/>
        <v>0</v>
      </c>
      <c r="L62" s="101">
        <f t="shared" si="19"/>
        <v>0</v>
      </c>
    </row>
    <row r="63" spans="1:12" ht="13.5" thickBot="1" x14ac:dyDescent="0.25">
      <c r="A63" s="102"/>
      <c r="B63" s="103" t="s">
        <v>0</v>
      </c>
      <c r="C63" s="104"/>
      <c r="D63" s="104"/>
      <c r="E63" s="105">
        <f>SUM(E50:E62)</f>
        <v>6480</v>
      </c>
      <c r="F63" s="104"/>
      <c r="G63" s="105">
        <f>SUM(G50:G62)</f>
        <v>6480</v>
      </c>
      <c r="H63" s="104"/>
      <c r="I63" s="105">
        <f>SUM(I50:I62)</f>
        <v>6480</v>
      </c>
      <c r="J63" s="104"/>
      <c r="K63" s="105">
        <f>SUM(K50:K62)</f>
        <v>6480</v>
      </c>
      <c r="L63" s="106">
        <f>SUM(L50:L62)</f>
        <v>25920</v>
      </c>
    </row>
    <row r="67" spans="1:12" ht="15.75" x14ac:dyDescent="0.25">
      <c r="A67" s="11" t="s">
        <v>314</v>
      </c>
      <c r="B67" s="1"/>
      <c r="C67" s="1"/>
      <c r="D67" s="1"/>
      <c r="E67" s="1"/>
      <c r="F67" s="1"/>
      <c r="G67" s="1"/>
      <c r="H67" s="1"/>
      <c r="I67" s="1"/>
      <c r="J67" s="1"/>
      <c r="K67" s="1"/>
    </row>
    <row r="68" spans="1:12" x14ac:dyDescent="0.2">
      <c r="A68" s="3" t="s">
        <v>85</v>
      </c>
      <c r="B68" s="9"/>
      <c r="C68" s="9"/>
      <c r="D68" s="9"/>
      <c r="E68" s="9"/>
      <c r="F68" s="9"/>
      <c r="G68" s="9"/>
      <c r="H68" s="9"/>
      <c r="I68" s="9"/>
      <c r="J68" s="9"/>
      <c r="K68" s="9"/>
    </row>
    <row r="69" spans="1:12" x14ac:dyDescent="0.2">
      <c r="A69" s="3" t="s">
        <v>86</v>
      </c>
      <c r="B69" s="9"/>
      <c r="C69" s="9"/>
      <c r="D69" s="9"/>
      <c r="E69" s="9"/>
      <c r="F69" s="9"/>
      <c r="G69" s="9"/>
      <c r="H69" s="9"/>
      <c r="I69" s="9"/>
      <c r="J69" s="9"/>
      <c r="K69" s="9"/>
    </row>
    <row r="70" spans="1:12" ht="38.25" x14ac:dyDescent="0.2">
      <c r="A70" s="26" t="s">
        <v>28</v>
      </c>
      <c r="B70" s="25" t="s">
        <v>29</v>
      </c>
      <c r="C70" s="25" t="s">
        <v>19</v>
      </c>
      <c r="D70" s="26" t="s">
        <v>30</v>
      </c>
      <c r="E70" s="25" t="s">
        <v>21</v>
      </c>
      <c r="F70" s="26" t="s">
        <v>31</v>
      </c>
      <c r="G70" s="25" t="s">
        <v>21</v>
      </c>
      <c r="H70" s="26" t="s">
        <v>32</v>
      </c>
      <c r="I70" s="25" t="s">
        <v>21</v>
      </c>
      <c r="J70" s="26" t="s">
        <v>33</v>
      </c>
      <c r="K70" s="25" t="s">
        <v>21</v>
      </c>
      <c r="L70" s="26" t="s">
        <v>25</v>
      </c>
    </row>
    <row r="71" spans="1:12" x14ac:dyDescent="0.2">
      <c r="A71" s="56"/>
      <c r="B71" s="58"/>
      <c r="C71" s="55"/>
      <c r="D71" s="55"/>
      <c r="E71" s="10">
        <f>$C71*D71</f>
        <v>0</v>
      </c>
      <c r="F71" s="55"/>
      <c r="G71" s="10">
        <f>$C71*F71</f>
        <v>0</v>
      </c>
      <c r="H71" s="55"/>
      <c r="I71" s="10">
        <f t="shared" ref="I71:I83" si="20">$C71*H71</f>
        <v>0</v>
      </c>
      <c r="J71" s="55"/>
      <c r="K71" s="10">
        <f>$C71*J71</f>
        <v>0</v>
      </c>
      <c r="L71" s="10">
        <f>K71+I71+G71+E71</f>
        <v>0</v>
      </c>
    </row>
    <row r="72" spans="1:12" x14ac:dyDescent="0.2">
      <c r="A72" s="56"/>
      <c r="B72" s="59"/>
      <c r="C72" s="55">
        <v>0</v>
      </c>
      <c r="D72" s="55">
        <v>0</v>
      </c>
      <c r="E72" s="10">
        <f t="shared" ref="E72:E83" si="21">$C72*D72</f>
        <v>0</v>
      </c>
      <c r="F72" s="55">
        <v>0</v>
      </c>
      <c r="G72" s="10">
        <f t="shared" ref="G72:G83" si="22">$C72*F72</f>
        <v>0</v>
      </c>
      <c r="H72" s="55"/>
      <c r="I72" s="10">
        <f t="shared" si="20"/>
        <v>0</v>
      </c>
      <c r="J72" s="55"/>
      <c r="K72" s="10">
        <f t="shared" ref="K72:K83" si="23">$C72*J72</f>
        <v>0</v>
      </c>
      <c r="L72" s="10">
        <f t="shared" ref="L72:L83" si="24">K72+I72+G72+E72</f>
        <v>0</v>
      </c>
    </row>
    <row r="73" spans="1:12" x14ac:dyDescent="0.2">
      <c r="A73" s="56"/>
      <c r="B73" s="59"/>
      <c r="C73" s="55">
        <v>0</v>
      </c>
      <c r="D73" s="55">
        <v>0</v>
      </c>
      <c r="E73" s="10">
        <f t="shared" si="21"/>
        <v>0</v>
      </c>
      <c r="F73" s="55">
        <v>0</v>
      </c>
      <c r="G73" s="10">
        <f t="shared" si="22"/>
        <v>0</v>
      </c>
      <c r="H73" s="55"/>
      <c r="I73" s="10">
        <f t="shared" si="20"/>
        <v>0</v>
      </c>
      <c r="J73" s="55"/>
      <c r="K73" s="10">
        <f t="shared" si="23"/>
        <v>0</v>
      </c>
      <c r="L73" s="10">
        <f t="shared" si="24"/>
        <v>0</v>
      </c>
    </row>
    <row r="74" spans="1:12" x14ac:dyDescent="0.2">
      <c r="A74" s="56"/>
      <c r="B74" s="57"/>
      <c r="C74" s="55">
        <v>0</v>
      </c>
      <c r="D74" s="55">
        <v>0</v>
      </c>
      <c r="E74" s="10">
        <f t="shared" si="21"/>
        <v>0</v>
      </c>
      <c r="F74" s="55">
        <v>0</v>
      </c>
      <c r="G74" s="10">
        <f t="shared" si="22"/>
        <v>0</v>
      </c>
      <c r="H74" s="55"/>
      <c r="I74" s="10">
        <f t="shared" si="20"/>
        <v>0</v>
      </c>
      <c r="J74" s="55"/>
      <c r="K74" s="10">
        <f t="shared" si="23"/>
        <v>0</v>
      </c>
      <c r="L74" s="10">
        <f t="shared" si="24"/>
        <v>0</v>
      </c>
    </row>
    <row r="75" spans="1:12" x14ac:dyDescent="0.2">
      <c r="A75" s="56"/>
      <c r="B75" s="59"/>
      <c r="C75" s="55">
        <v>0</v>
      </c>
      <c r="D75" s="55">
        <v>0</v>
      </c>
      <c r="E75" s="10">
        <f t="shared" si="21"/>
        <v>0</v>
      </c>
      <c r="F75" s="55">
        <v>0</v>
      </c>
      <c r="G75" s="10">
        <f t="shared" si="22"/>
        <v>0</v>
      </c>
      <c r="H75" s="55"/>
      <c r="I75" s="10">
        <f t="shared" si="20"/>
        <v>0</v>
      </c>
      <c r="J75" s="55"/>
      <c r="K75" s="10">
        <f t="shared" si="23"/>
        <v>0</v>
      </c>
      <c r="L75" s="10">
        <f t="shared" si="24"/>
        <v>0</v>
      </c>
    </row>
    <row r="76" spans="1:12" x14ac:dyDescent="0.2">
      <c r="A76" s="56"/>
      <c r="B76" s="59"/>
      <c r="C76" s="55">
        <v>0</v>
      </c>
      <c r="D76" s="55">
        <v>0</v>
      </c>
      <c r="E76" s="10">
        <f t="shared" si="21"/>
        <v>0</v>
      </c>
      <c r="F76" s="55">
        <v>0</v>
      </c>
      <c r="G76" s="10">
        <f t="shared" si="22"/>
        <v>0</v>
      </c>
      <c r="H76" s="55"/>
      <c r="I76" s="10">
        <f t="shared" si="20"/>
        <v>0</v>
      </c>
      <c r="J76" s="55"/>
      <c r="K76" s="10">
        <f t="shared" si="23"/>
        <v>0</v>
      </c>
      <c r="L76" s="10">
        <f t="shared" si="24"/>
        <v>0</v>
      </c>
    </row>
    <row r="77" spans="1:12" x14ac:dyDescent="0.2">
      <c r="A77" s="56"/>
      <c r="B77" s="55"/>
      <c r="C77" s="55">
        <v>0</v>
      </c>
      <c r="D77" s="55">
        <v>0</v>
      </c>
      <c r="E77" s="10">
        <f t="shared" si="21"/>
        <v>0</v>
      </c>
      <c r="F77" s="55">
        <v>0</v>
      </c>
      <c r="G77" s="10">
        <f t="shared" si="22"/>
        <v>0</v>
      </c>
      <c r="H77" s="55"/>
      <c r="I77" s="10">
        <f t="shared" si="20"/>
        <v>0</v>
      </c>
      <c r="J77" s="55"/>
      <c r="K77" s="10">
        <f t="shared" si="23"/>
        <v>0</v>
      </c>
      <c r="L77" s="10">
        <f t="shared" si="24"/>
        <v>0</v>
      </c>
    </row>
    <row r="78" spans="1:12" x14ac:dyDescent="0.2">
      <c r="A78" s="56"/>
      <c r="B78" s="55"/>
      <c r="C78" s="55"/>
      <c r="D78" s="55">
        <v>0</v>
      </c>
      <c r="E78" s="10">
        <f t="shared" si="21"/>
        <v>0</v>
      </c>
      <c r="F78" s="55"/>
      <c r="G78" s="10">
        <f t="shared" si="22"/>
        <v>0</v>
      </c>
      <c r="H78" s="55"/>
      <c r="I78" s="10">
        <f t="shared" si="20"/>
        <v>0</v>
      </c>
      <c r="J78" s="55"/>
      <c r="K78" s="10">
        <f t="shared" si="23"/>
        <v>0</v>
      </c>
      <c r="L78" s="10">
        <f t="shared" si="24"/>
        <v>0</v>
      </c>
    </row>
    <row r="79" spans="1:12" x14ac:dyDescent="0.2">
      <c r="A79" s="56"/>
      <c r="B79" s="55"/>
      <c r="C79" s="55"/>
      <c r="D79" s="55">
        <v>0</v>
      </c>
      <c r="E79" s="10">
        <f t="shared" si="21"/>
        <v>0</v>
      </c>
      <c r="F79" s="55"/>
      <c r="G79" s="10">
        <f t="shared" si="22"/>
        <v>0</v>
      </c>
      <c r="H79" s="55"/>
      <c r="I79" s="10">
        <f t="shared" si="20"/>
        <v>0</v>
      </c>
      <c r="J79" s="55"/>
      <c r="K79" s="10">
        <f t="shared" si="23"/>
        <v>0</v>
      </c>
      <c r="L79" s="10">
        <f t="shared" si="24"/>
        <v>0</v>
      </c>
    </row>
    <row r="80" spans="1:12" x14ac:dyDescent="0.2">
      <c r="A80" s="56"/>
      <c r="B80" s="55"/>
      <c r="C80" s="55"/>
      <c r="D80" s="55">
        <v>0</v>
      </c>
      <c r="E80" s="10">
        <f t="shared" si="21"/>
        <v>0</v>
      </c>
      <c r="F80" s="55"/>
      <c r="G80" s="10">
        <f t="shared" si="22"/>
        <v>0</v>
      </c>
      <c r="H80" s="55"/>
      <c r="I80" s="10">
        <f t="shared" si="20"/>
        <v>0</v>
      </c>
      <c r="J80" s="55"/>
      <c r="K80" s="10">
        <f t="shared" si="23"/>
        <v>0</v>
      </c>
      <c r="L80" s="10">
        <f t="shared" si="24"/>
        <v>0</v>
      </c>
    </row>
    <row r="81" spans="1:12" x14ac:dyDescent="0.2">
      <c r="A81" s="56"/>
      <c r="B81" s="55"/>
      <c r="C81" s="55"/>
      <c r="D81" s="55">
        <v>0</v>
      </c>
      <c r="E81" s="10">
        <f t="shared" si="21"/>
        <v>0</v>
      </c>
      <c r="F81" s="55"/>
      <c r="G81" s="10">
        <f t="shared" si="22"/>
        <v>0</v>
      </c>
      <c r="H81" s="55"/>
      <c r="I81" s="10">
        <f t="shared" si="20"/>
        <v>0</v>
      </c>
      <c r="J81" s="55"/>
      <c r="K81" s="10">
        <f t="shared" si="23"/>
        <v>0</v>
      </c>
      <c r="L81" s="10">
        <f t="shared" si="24"/>
        <v>0</v>
      </c>
    </row>
    <row r="82" spans="1:12" x14ac:dyDescent="0.2">
      <c r="A82" s="56"/>
      <c r="B82" s="55"/>
      <c r="C82" s="55"/>
      <c r="D82" s="55">
        <v>0</v>
      </c>
      <c r="E82" s="10">
        <f t="shared" si="21"/>
        <v>0</v>
      </c>
      <c r="F82" s="55"/>
      <c r="G82" s="10">
        <f t="shared" si="22"/>
        <v>0</v>
      </c>
      <c r="H82" s="55"/>
      <c r="I82" s="10">
        <f t="shared" si="20"/>
        <v>0</v>
      </c>
      <c r="J82" s="55"/>
      <c r="K82" s="10">
        <f t="shared" si="23"/>
        <v>0</v>
      </c>
      <c r="L82" s="10">
        <f t="shared" si="24"/>
        <v>0</v>
      </c>
    </row>
    <row r="83" spans="1:12" x14ac:dyDescent="0.2">
      <c r="A83" s="56"/>
      <c r="B83" s="55"/>
      <c r="C83" s="55"/>
      <c r="D83" s="55">
        <v>0</v>
      </c>
      <c r="E83" s="10">
        <f t="shared" si="21"/>
        <v>0</v>
      </c>
      <c r="F83" s="55"/>
      <c r="G83" s="10">
        <f t="shared" si="22"/>
        <v>0</v>
      </c>
      <c r="H83" s="55"/>
      <c r="I83" s="10">
        <f t="shared" si="20"/>
        <v>0</v>
      </c>
      <c r="J83" s="55"/>
      <c r="K83" s="10">
        <f t="shared" si="23"/>
        <v>0</v>
      </c>
      <c r="L83" s="10">
        <f t="shared" si="24"/>
        <v>0</v>
      </c>
    </row>
    <row r="84" spans="1:12" x14ac:dyDescent="0.2">
      <c r="A84" s="24"/>
      <c r="B84" s="5" t="s">
        <v>0</v>
      </c>
      <c r="C84" s="10"/>
      <c r="D84" s="10"/>
      <c r="E84" s="7">
        <f>SUM(E71:E83)</f>
        <v>0</v>
      </c>
      <c r="F84" s="10"/>
      <c r="G84" s="7">
        <f>SUM(G71:G83)</f>
        <v>0</v>
      </c>
      <c r="H84" s="10"/>
      <c r="I84" s="7">
        <f>SUM(I71:I83)</f>
        <v>0</v>
      </c>
      <c r="J84" s="10"/>
      <c r="K84" s="7">
        <f>SUM(K71:K83)</f>
        <v>0</v>
      </c>
      <c r="L84" s="7">
        <f>SUM(L71:L83)</f>
        <v>0</v>
      </c>
    </row>
  </sheetData>
  <phoneticPr fontId="0" type="noConversion"/>
  <printOptions horizontalCentered="1"/>
  <pageMargins left="0.44" right="0.39" top="0.69" bottom="0.33" header="0.63" footer="0.08"/>
  <pageSetup scale="77" orientation="landscape" horizontalDpi="180" verticalDpi="180" r:id="rId1"/>
  <headerFooter alignWithMargins="0"/>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Button 4">
              <controlPr defaultSize="0" print="0" autoFill="0" autoLine="0" autoPict="0" macro="[0]!Nambi5">
                <anchor moveWithCells="1" sizeWithCells="1">
                  <from>
                    <xdr:col>1</xdr:col>
                    <xdr:colOff>428625</xdr:colOff>
                    <xdr:row>25</xdr:row>
                    <xdr:rowOff>0</xdr:rowOff>
                  </from>
                  <to>
                    <xdr:col>1</xdr:col>
                    <xdr:colOff>2085975</xdr:colOff>
                    <xdr:row>25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vt:i4>
      </vt:variant>
    </vt:vector>
  </HeadingPairs>
  <TitlesOfParts>
    <vt:vector size="26" baseType="lpstr">
      <vt:lpstr>Skill - Outcome based </vt:lpstr>
      <vt:lpstr>SALARY</vt:lpstr>
      <vt:lpstr>PROCUREMENT</vt:lpstr>
      <vt:lpstr>5550-5380-96-97</vt:lpstr>
      <vt:lpstr>5500-5530</vt:lpstr>
      <vt:lpstr>5214-24-34-44-54-64-5520</vt:lpstr>
      <vt:lpstr>5411</vt:lpstr>
      <vt:lpstr>5412-13-14</vt:lpstr>
      <vt:lpstr>5420-30-31-60</vt:lpstr>
      <vt:lpstr>5440-80-82</vt:lpstr>
      <vt:lpstr>5450-83</vt:lpstr>
      <vt:lpstr>5080-85-5350</vt:lpstr>
      <vt:lpstr>5363-64-55</vt:lpstr>
      <vt:lpstr>5305</vt:lpstr>
      <vt:lpstr>5335</vt:lpstr>
      <vt:lpstr>5346-62-5370-71-72</vt:lpstr>
      <vt:lpstr>5720</vt:lpstr>
      <vt:lpstr>5721</vt:lpstr>
      <vt:lpstr>5730</vt:lpstr>
      <vt:lpstr>5100-01-02-03</vt:lpstr>
      <vt:lpstr>5110-50-04-5348</vt:lpstr>
      <vt:lpstr>5540-5071-75-5120-52</vt:lpstr>
      <vt:lpstr>5620-42-80</vt:lpstr>
      <vt:lpstr>5682</vt:lpstr>
      <vt:lpstr>'5620-42-80'!Print_Area</vt:lpstr>
      <vt:lpstr>SALARY!Print_Area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dc:creator>
  <cp:lastModifiedBy>Dell</cp:lastModifiedBy>
  <cp:lastPrinted>2021-09-01T18:54:51Z</cp:lastPrinted>
  <dcterms:created xsi:type="dcterms:W3CDTF">1998-04-13T08:48:07Z</dcterms:created>
  <dcterms:modified xsi:type="dcterms:W3CDTF">2021-12-15T06:16:04Z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115B1EDE">
    <vt:lpwstr/>
  </property>
  <property fmtid="{D5CDD505-2E9C-101B-9397-08002B2CF9AE}" pid="3" name="IVID11E83B33">
    <vt:lpwstr/>
  </property>
  <property fmtid="{D5CDD505-2E9C-101B-9397-08002B2CF9AE}" pid="4" name="IVID1D2213E6">
    <vt:lpwstr/>
  </property>
  <property fmtid="{D5CDD505-2E9C-101B-9397-08002B2CF9AE}" pid="5" name="IVID1D4A16E0">
    <vt:lpwstr/>
  </property>
  <property fmtid="{D5CDD505-2E9C-101B-9397-08002B2CF9AE}" pid="6" name="IVID1F3B11E2">
    <vt:lpwstr/>
  </property>
  <property fmtid="{D5CDD505-2E9C-101B-9397-08002B2CF9AE}" pid="7" name="IVID214F17F6">
    <vt:lpwstr/>
  </property>
  <property fmtid="{D5CDD505-2E9C-101B-9397-08002B2CF9AE}" pid="8" name="IVID2233120B">
    <vt:lpwstr/>
  </property>
  <property fmtid="{D5CDD505-2E9C-101B-9397-08002B2CF9AE}" pid="9" name="IVID262614F4">
    <vt:lpwstr/>
  </property>
  <property fmtid="{D5CDD505-2E9C-101B-9397-08002B2CF9AE}" pid="10" name="IVID271713D3">
    <vt:lpwstr/>
  </property>
  <property fmtid="{D5CDD505-2E9C-101B-9397-08002B2CF9AE}" pid="11" name="IVID274A1900">
    <vt:lpwstr/>
  </property>
  <property fmtid="{D5CDD505-2E9C-101B-9397-08002B2CF9AE}" pid="12" name="IVID275CAB41">
    <vt:lpwstr/>
  </property>
  <property fmtid="{D5CDD505-2E9C-101B-9397-08002B2CF9AE}" pid="13" name="IVID28341408">
    <vt:lpwstr/>
  </property>
  <property fmtid="{D5CDD505-2E9C-101B-9397-08002B2CF9AE}" pid="14" name="IVID286514FE">
    <vt:lpwstr/>
  </property>
  <property fmtid="{D5CDD505-2E9C-101B-9397-08002B2CF9AE}" pid="15" name="IVID292E9F7D">
    <vt:lpwstr/>
  </property>
  <property fmtid="{D5CDD505-2E9C-101B-9397-08002B2CF9AE}" pid="16" name="IVID2A1B1D0A">
    <vt:lpwstr/>
  </property>
  <property fmtid="{D5CDD505-2E9C-101B-9397-08002B2CF9AE}" pid="17" name="IVID2A4114F5">
    <vt:lpwstr/>
  </property>
  <property fmtid="{D5CDD505-2E9C-101B-9397-08002B2CF9AE}" pid="18" name="IVID2B3716DF">
    <vt:lpwstr/>
  </property>
  <property fmtid="{D5CDD505-2E9C-101B-9397-08002B2CF9AE}" pid="19" name="IVID2B371DFA">
    <vt:lpwstr/>
  </property>
  <property fmtid="{D5CDD505-2E9C-101B-9397-08002B2CF9AE}" pid="20" name="IVID302816EE">
    <vt:lpwstr/>
  </property>
  <property fmtid="{D5CDD505-2E9C-101B-9397-08002B2CF9AE}" pid="21" name="IVID305D14E1">
    <vt:lpwstr/>
  </property>
  <property fmtid="{D5CDD505-2E9C-101B-9397-08002B2CF9AE}" pid="22" name="IVID307E17E9">
    <vt:lpwstr/>
  </property>
  <property fmtid="{D5CDD505-2E9C-101B-9397-08002B2CF9AE}" pid="23" name="IVID344C1504">
    <vt:lpwstr/>
  </property>
  <property fmtid="{D5CDD505-2E9C-101B-9397-08002B2CF9AE}" pid="24" name="IVID380DE5ED">
    <vt:lpwstr/>
  </property>
  <property fmtid="{D5CDD505-2E9C-101B-9397-08002B2CF9AE}" pid="25" name="IVID38501E00">
    <vt:lpwstr/>
  </property>
  <property fmtid="{D5CDD505-2E9C-101B-9397-08002B2CF9AE}" pid="26" name="IVID38E35B7D">
    <vt:lpwstr/>
  </property>
  <property fmtid="{D5CDD505-2E9C-101B-9397-08002B2CF9AE}" pid="27" name="IVID38E958C0">
    <vt:lpwstr/>
  </property>
  <property fmtid="{D5CDD505-2E9C-101B-9397-08002B2CF9AE}" pid="28" name="IVID391C15E1">
    <vt:lpwstr/>
  </property>
  <property fmtid="{D5CDD505-2E9C-101B-9397-08002B2CF9AE}" pid="29" name="IVID392816EE">
    <vt:lpwstr/>
  </property>
  <property fmtid="{D5CDD505-2E9C-101B-9397-08002B2CF9AE}" pid="30" name="IVID39BE2EDD">
    <vt:lpwstr/>
  </property>
  <property fmtid="{D5CDD505-2E9C-101B-9397-08002B2CF9AE}" pid="31" name="IVID3A2B1205">
    <vt:lpwstr/>
  </property>
  <property fmtid="{D5CDD505-2E9C-101B-9397-08002B2CF9AE}" pid="32" name="IVID3A3731CB">
    <vt:lpwstr/>
  </property>
  <property fmtid="{D5CDD505-2E9C-101B-9397-08002B2CF9AE}" pid="33" name="IVID3B4E0FF1">
    <vt:lpwstr/>
  </property>
  <property fmtid="{D5CDD505-2E9C-101B-9397-08002B2CF9AE}" pid="34" name="IVID3C5B19EF">
    <vt:lpwstr/>
  </property>
  <property fmtid="{D5CDD505-2E9C-101B-9397-08002B2CF9AE}" pid="35" name="IVID3D7D10F0">
    <vt:lpwstr/>
  </property>
  <property fmtid="{D5CDD505-2E9C-101B-9397-08002B2CF9AE}" pid="36" name="IVID3E1216F6">
    <vt:lpwstr/>
  </property>
  <property fmtid="{D5CDD505-2E9C-101B-9397-08002B2CF9AE}" pid="37" name="IVID443B1EE9">
    <vt:lpwstr/>
  </property>
  <property fmtid="{D5CDD505-2E9C-101B-9397-08002B2CF9AE}" pid="38" name="IVID46300FFF">
    <vt:lpwstr/>
  </property>
  <property fmtid="{D5CDD505-2E9C-101B-9397-08002B2CF9AE}" pid="39" name="IVID6A3C8A73">
    <vt:lpwstr/>
  </property>
  <property fmtid="{D5CDD505-2E9C-101B-9397-08002B2CF9AE}" pid="40" name="IVID6D3E8C22">
    <vt:lpwstr/>
  </property>
  <property fmtid="{D5CDD505-2E9C-101B-9397-08002B2CF9AE}" pid="41" name="IVID70A714B4">
    <vt:lpwstr/>
  </property>
  <property fmtid="{D5CDD505-2E9C-101B-9397-08002B2CF9AE}" pid="42" name="IVID8A1BD4CC">
    <vt:lpwstr/>
  </property>
  <property fmtid="{D5CDD505-2E9C-101B-9397-08002B2CF9AE}" pid="43" name="IVID8A57BBF5">
    <vt:lpwstr/>
  </property>
  <property fmtid="{D5CDD505-2E9C-101B-9397-08002B2CF9AE}" pid="44" name="IVID8A66B3AD">
    <vt:lpwstr/>
  </property>
  <property fmtid="{D5CDD505-2E9C-101B-9397-08002B2CF9AE}" pid="45" name="IVID8A756C94">
    <vt:lpwstr/>
  </property>
  <property fmtid="{D5CDD505-2E9C-101B-9397-08002B2CF9AE}" pid="46" name="IVID8A75AB65">
    <vt:lpwstr/>
  </property>
  <property fmtid="{D5CDD505-2E9C-101B-9397-08002B2CF9AE}" pid="47" name="IVIDB5A14D8">
    <vt:lpwstr/>
  </property>
  <property fmtid="{D5CDD505-2E9C-101B-9397-08002B2CF9AE}" pid="48" name="IVIDDA4B6AA0">
    <vt:lpwstr/>
  </property>
  <property fmtid="{D5CDD505-2E9C-101B-9397-08002B2CF9AE}" pid="49" name="IVIDE3D1BD6">
    <vt:lpwstr/>
  </property>
  <property fmtid="{D5CDD505-2E9C-101B-9397-08002B2CF9AE}" pid="50" name="IVIDECB5E002">
    <vt:lpwstr/>
  </property>
  <property fmtid="{D5CDD505-2E9C-101B-9397-08002B2CF9AE}" pid="51" name="IVIDF5E17EB">
    <vt:lpwstr/>
  </property>
  <property fmtid="{D5CDD505-2E9C-101B-9397-08002B2CF9AE}" pid="52" name="NXPowerLiteLastOptimized">
    <vt:lpwstr>205288</vt:lpwstr>
  </property>
  <property fmtid="{D5CDD505-2E9C-101B-9397-08002B2CF9AE}" pid="53" name="NXPowerLiteSettings">
    <vt:lpwstr>F7000400038000</vt:lpwstr>
  </property>
  <property fmtid="{D5CDD505-2E9C-101B-9397-08002B2CF9AE}" pid="54" name="NXPowerLiteVersion">
    <vt:lpwstr>D5.0.3</vt:lpwstr>
  </property>
  <property fmtid="{D5CDD505-2E9C-101B-9397-08002B2CF9AE}" pid="55" name="MSIP_Label_d8018b01-d6ca-4215-a70f-0f507ff65fa4_Enabled">
    <vt:lpwstr>True</vt:lpwstr>
  </property>
  <property fmtid="{D5CDD505-2E9C-101B-9397-08002B2CF9AE}" pid="56" name="MSIP_Label_d8018b01-d6ca-4215-a70f-0f507ff65fa4_SiteId">
    <vt:lpwstr>4273e6e9-aed1-40ab-83a3-85e0d43de705</vt:lpwstr>
  </property>
  <property fmtid="{D5CDD505-2E9C-101B-9397-08002B2CF9AE}" pid="57" name="MSIP_Label_d8018b01-d6ca-4215-a70f-0f507ff65fa4_Owner">
    <vt:lpwstr>10965@cairnindia.com</vt:lpwstr>
  </property>
  <property fmtid="{D5CDD505-2E9C-101B-9397-08002B2CF9AE}" pid="58" name="MSIP_Label_d8018b01-d6ca-4215-a70f-0f507ff65fa4_SetDate">
    <vt:lpwstr>2021-09-01T17:36:00.3249037Z</vt:lpwstr>
  </property>
  <property fmtid="{D5CDD505-2E9C-101B-9397-08002B2CF9AE}" pid="59" name="MSIP_Label_d8018b01-d6ca-4215-a70f-0f507ff65fa4_Name">
    <vt:lpwstr>Internal (C3)</vt:lpwstr>
  </property>
  <property fmtid="{D5CDD505-2E9C-101B-9397-08002B2CF9AE}" pid="60" name="MSIP_Label_d8018b01-d6ca-4215-a70f-0f507ff65fa4_Application">
    <vt:lpwstr>Microsoft Azure Information Protection</vt:lpwstr>
  </property>
  <property fmtid="{D5CDD505-2E9C-101B-9397-08002B2CF9AE}" pid="61" name="MSIP_Label_d8018b01-d6ca-4215-a70f-0f507ff65fa4_ActionId">
    <vt:lpwstr>299cb033-85ec-4854-ad8b-f47d7ef74589</vt:lpwstr>
  </property>
  <property fmtid="{D5CDD505-2E9C-101B-9397-08002B2CF9AE}" pid="62" name="MSIP_Label_d8018b01-d6ca-4215-a70f-0f507ff65fa4_Extended_MSFT_Method">
    <vt:lpwstr>Automatic</vt:lpwstr>
  </property>
  <property fmtid="{D5CDD505-2E9C-101B-9397-08002B2CF9AE}" pid="63" name="MSIP_Label_1a837f0f-bc33-47ca-8126-9d7bb0fbe56f_Enabled">
    <vt:lpwstr>True</vt:lpwstr>
  </property>
  <property fmtid="{D5CDD505-2E9C-101B-9397-08002B2CF9AE}" pid="64" name="MSIP_Label_1a837f0f-bc33-47ca-8126-9d7bb0fbe56f_SiteId">
    <vt:lpwstr>4273e6e9-aed1-40ab-83a3-85e0d43de705</vt:lpwstr>
  </property>
  <property fmtid="{D5CDD505-2E9C-101B-9397-08002B2CF9AE}" pid="65" name="MSIP_Label_1a837f0f-bc33-47ca-8126-9d7bb0fbe56f_Owner">
    <vt:lpwstr>10965@cairnindia.com</vt:lpwstr>
  </property>
  <property fmtid="{D5CDD505-2E9C-101B-9397-08002B2CF9AE}" pid="66" name="MSIP_Label_1a837f0f-bc33-47ca-8126-9d7bb0fbe56f_SetDate">
    <vt:lpwstr>2021-09-01T17:36:00.3249037Z</vt:lpwstr>
  </property>
  <property fmtid="{D5CDD505-2E9C-101B-9397-08002B2CF9AE}" pid="67" name="MSIP_Label_1a837f0f-bc33-47ca-8126-9d7bb0fbe56f_Name">
    <vt:lpwstr>All Employees and Partners</vt:lpwstr>
  </property>
  <property fmtid="{D5CDD505-2E9C-101B-9397-08002B2CF9AE}" pid="68" name="MSIP_Label_1a837f0f-bc33-47ca-8126-9d7bb0fbe56f_Application">
    <vt:lpwstr>Microsoft Azure Information Protection</vt:lpwstr>
  </property>
  <property fmtid="{D5CDD505-2E9C-101B-9397-08002B2CF9AE}" pid="69" name="MSIP_Label_1a837f0f-bc33-47ca-8126-9d7bb0fbe56f_ActionId">
    <vt:lpwstr>299cb033-85ec-4854-ad8b-f47d7ef74589</vt:lpwstr>
  </property>
  <property fmtid="{D5CDD505-2E9C-101B-9397-08002B2CF9AE}" pid="70" name="MSIP_Label_1a837f0f-bc33-47ca-8126-9d7bb0fbe56f_Parent">
    <vt:lpwstr>d8018b01-d6ca-4215-a70f-0f507ff65fa4</vt:lpwstr>
  </property>
  <property fmtid="{D5CDD505-2E9C-101B-9397-08002B2CF9AE}" pid="71" name="MSIP_Label_1a837f0f-bc33-47ca-8126-9d7bb0fbe56f_Extended_MSFT_Method">
    <vt:lpwstr>Automatic</vt:lpwstr>
  </property>
  <property fmtid="{D5CDD505-2E9C-101B-9397-08002B2CF9AE}" pid="72" name="Sensitivity">
    <vt:lpwstr>Internal (C3) All Employees and Partners</vt:lpwstr>
  </property>
</Properties>
</file>